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dussmannestonia-my.sharepoint.com/personal/kiissel_dussmann_ee/Documents/"/>
    </mc:Choice>
  </mc:AlternateContent>
  <xr:revisionPtr revIDLastSave="0" documentId="8_{82E13779-9737-49C3-993C-A5BB52EBD5B1}" xr6:coauthVersionLast="47" xr6:coauthVersionMax="47" xr10:uidLastSave="{00000000-0000-0000-0000-000000000000}"/>
  <bookViews>
    <workbookView xWindow="-120" yWindow="-120" windowWidth="15600" windowHeight="11160" tabRatio="878" firstSheet="6" activeTab="6" xr2:uid="{94EC6BD7-78AD-40E0-9A5C-700A491D01AD}"/>
  </bookViews>
  <sheets>
    <sheet name="Güm 36" sheetId="25" r:id="rId1"/>
    <sheet name="Güm 37" sheetId="26" r:id="rId2"/>
    <sheet name="Güm 38" sheetId="1" r:id="rId3"/>
    <sheet name="Güm 39" sheetId="2" r:id="rId4"/>
    <sheet name="Güm 40" sheetId="3" r:id="rId5"/>
    <sheet name="Güm 41" sheetId="4" r:id="rId6"/>
    <sheet name="Güm 42" sheetId="18" r:id="rId7"/>
    <sheet name="Güm 44" sheetId="24" r:id="rId8"/>
    <sheet name="Kontroll-leht" sheetId="27" r:id="rId9"/>
  </sheets>
  <definedNames>
    <definedName name="_xlnm.Print_Area" localSheetId="0">'Güm 36'!$A$1:$H$164</definedName>
    <definedName name="_xlnm.Print_Area" localSheetId="1">'Güm 37'!$A$1:$H$162</definedName>
    <definedName name="_xlnm.Print_Area" localSheetId="2">'Güm 38'!$A$1:$H$164</definedName>
    <definedName name="_xlnm.Print_Area" localSheetId="3">'Güm 39'!$A$1:$H$164</definedName>
    <definedName name="_xlnm.Print_Area" localSheetId="4">'Güm 40'!$A$1:$H$163</definedName>
    <definedName name="_xlnm.Print_Area" localSheetId="5">'Güm 41'!$A$1:$H$162</definedName>
    <definedName name="_xlnm.Print_Area" localSheetId="6">'Güm 42'!$A$1:$H$160</definedName>
    <definedName name="_xlnm.Print_Area" localSheetId="7">'Güm 44'!$A$1:$H$163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7" i="27" l="1"/>
  <c r="B134" i="27"/>
  <c r="F150" i="24"/>
  <c r="G150" i="24"/>
  <c r="H150" i="24"/>
  <c r="E150" i="24"/>
  <c r="B86" i="27"/>
  <c r="B136" i="3"/>
  <c r="A136" i="3"/>
  <c r="F55" i="3"/>
  <c r="F83" i="3"/>
  <c r="G55" i="3"/>
  <c r="G83" i="3"/>
  <c r="H55" i="3"/>
  <c r="H83" i="3"/>
  <c r="H150" i="3"/>
  <c r="E55" i="3"/>
  <c r="E83" i="3"/>
  <c r="J119" i="27"/>
  <c r="J118" i="27"/>
  <c r="L129" i="27"/>
  <c r="L128" i="27"/>
  <c r="L126" i="27"/>
  <c r="L125" i="27"/>
  <c r="L119" i="27"/>
  <c r="L118" i="27"/>
  <c r="L113" i="27"/>
  <c r="L112" i="27"/>
  <c r="L99" i="27"/>
  <c r="L97" i="27"/>
  <c r="L96" i="27"/>
  <c r="L81" i="27"/>
  <c r="L80" i="27"/>
  <c r="L65" i="27"/>
  <c r="L64" i="27"/>
  <c r="L55" i="27"/>
  <c r="L54" i="27"/>
  <c r="L49" i="27"/>
  <c r="L48" i="27"/>
  <c r="L36" i="27"/>
  <c r="L35" i="27"/>
  <c r="L33" i="27"/>
  <c r="L32" i="27"/>
  <c r="L23" i="27"/>
  <c r="L22" i="27"/>
  <c r="L17" i="27"/>
  <c r="L16" i="27"/>
  <c r="J93" i="27"/>
  <c r="H23" i="27"/>
  <c r="H24" i="27"/>
  <c r="H22" i="27"/>
  <c r="H129" i="27"/>
  <c r="H113" i="27"/>
  <c r="H97" i="27"/>
  <c r="H81" i="27"/>
  <c r="H32" i="27"/>
  <c r="H16" i="27"/>
  <c r="B128" i="27"/>
  <c r="E22" i="27"/>
  <c r="E16" i="27"/>
  <c r="J36" i="27"/>
  <c r="J35" i="27"/>
  <c r="E22" i="24"/>
  <c r="E55" i="24"/>
  <c r="E83" i="24"/>
  <c r="E117" i="24"/>
  <c r="B136" i="24"/>
  <c r="A136" i="24"/>
  <c r="B102" i="24"/>
  <c r="A102" i="24"/>
  <c r="B74" i="24"/>
  <c r="A74" i="24"/>
  <c r="B41" i="24"/>
  <c r="A41" i="24"/>
  <c r="B133" i="18"/>
  <c r="A133" i="18"/>
  <c r="B101" i="18"/>
  <c r="A101" i="18"/>
  <c r="B74" i="18"/>
  <c r="A74" i="18"/>
  <c r="B41" i="18"/>
  <c r="A41" i="18"/>
  <c r="B134" i="4"/>
  <c r="A134" i="4"/>
  <c r="B102" i="4"/>
  <c r="A102" i="4"/>
  <c r="B75" i="4"/>
  <c r="A75" i="4"/>
  <c r="B41" i="4"/>
  <c r="A41" i="4"/>
  <c r="E22" i="3"/>
  <c r="E117" i="3"/>
  <c r="E150" i="3" s="1"/>
  <c r="B102" i="3"/>
  <c r="A102" i="3"/>
  <c r="B74" i="3"/>
  <c r="A74" i="3"/>
  <c r="B41" i="3"/>
  <c r="A41" i="3"/>
  <c r="B135" i="2"/>
  <c r="A135" i="2"/>
  <c r="B102" i="2"/>
  <c r="A102" i="2"/>
  <c r="B74" i="2"/>
  <c r="A74" i="2"/>
  <c r="B41" i="2"/>
  <c r="A41" i="2"/>
  <c r="B137" i="1"/>
  <c r="A137" i="1"/>
  <c r="B103" i="1"/>
  <c r="A103" i="1"/>
  <c r="B74" i="1"/>
  <c r="A74" i="1"/>
  <c r="B41" i="1"/>
  <c r="A41" i="1"/>
  <c r="B134" i="26"/>
  <c r="A134" i="26"/>
  <c r="B101" i="26"/>
  <c r="A101" i="26"/>
  <c r="B74" i="26"/>
  <c r="A74" i="26"/>
  <c r="B41" i="26"/>
  <c r="A41" i="26"/>
  <c r="B134" i="25"/>
  <c r="A134" i="25"/>
  <c r="B101" i="25"/>
  <c r="A101" i="25"/>
  <c r="B74" i="25"/>
  <c r="A74" i="25"/>
  <c r="B41" i="25"/>
  <c r="A41" i="25"/>
  <c r="F150" i="25"/>
  <c r="G150" i="25"/>
  <c r="H150" i="25"/>
  <c r="E150" i="25"/>
  <c r="E22" i="25"/>
  <c r="E55" i="25"/>
  <c r="E82" i="25"/>
  <c r="E115" i="25"/>
  <c r="E151" i="25"/>
  <c r="F22" i="25"/>
  <c r="F55" i="25"/>
  <c r="F82" i="25"/>
  <c r="F151" i="25" s="1"/>
  <c r="F115" i="25"/>
  <c r="G22" i="25"/>
  <c r="G55" i="25"/>
  <c r="G82" i="25"/>
  <c r="G151" i="25" s="1"/>
  <c r="G115" i="25"/>
  <c r="H22" i="25"/>
  <c r="H55" i="25"/>
  <c r="H82" i="25"/>
  <c r="H151" i="25" s="1"/>
  <c r="H152" i="25" s="1"/>
  <c r="H115" i="25"/>
  <c r="F55" i="24"/>
  <c r="G55" i="24"/>
  <c r="H55" i="24"/>
  <c r="A105" i="27"/>
  <c r="I105" i="27"/>
  <c r="A121" i="27"/>
  <c r="I121" i="27"/>
  <c r="G121" i="27"/>
  <c r="A89" i="27"/>
  <c r="I89" i="27"/>
  <c r="G89" i="27"/>
  <c r="A73" i="27"/>
  <c r="I73" i="27"/>
  <c r="G73" i="27"/>
  <c r="A57" i="27"/>
  <c r="I57" i="27"/>
  <c r="G57" i="27"/>
  <c r="A41" i="27"/>
  <c r="I41" i="27"/>
  <c r="G41" i="27"/>
  <c r="A25" i="27"/>
  <c r="I25" i="27"/>
  <c r="G25" i="27"/>
  <c r="A9" i="27"/>
  <c r="I9" i="27"/>
  <c r="G9" i="27"/>
  <c r="H36" i="27"/>
  <c r="H37" i="27"/>
  <c r="F115" i="26"/>
  <c r="G115" i="26"/>
  <c r="H115" i="26"/>
  <c r="E115" i="26"/>
  <c r="H35" i="27"/>
  <c r="E35" i="27"/>
  <c r="B35" i="27"/>
  <c r="G105" i="27"/>
  <c r="E32" i="27"/>
  <c r="B32" i="27"/>
  <c r="E58" i="27"/>
  <c r="H79" i="27"/>
  <c r="H78" i="27"/>
  <c r="H77" i="27"/>
  <c r="E86" i="27"/>
  <c r="E83" i="27"/>
  <c r="E80" i="27"/>
  <c r="B83" i="27"/>
  <c r="B80" i="27"/>
  <c r="B77" i="27"/>
  <c r="L20" i="27"/>
  <c r="L19" i="27"/>
  <c r="L14" i="27"/>
  <c r="L13" i="27"/>
  <c r="L11" i="27"/>
  <c r="L10" i="27"/>
  <c r="L39" i="27"/>
  <c r="L38" i="27"/>
  <c r="L30" i="27"/>
  <c r="L29" i="27"/>
  <c r="L27" i="27"/>
  <c r="L26" i="27"/>
  <c r="L52" i="27"/>
  <c r="L51" i="27"/>
  <c r="L46" i="27"/>
  <c r="L45" i="27"/>
  <c r="L43" i="27"/>
  <c r="L42" i="27"/>
  <c r="L71" i="27"/>
  <c r="L70" i="27"/>
  <c r="L68" i="27"/>
  <c r="L67" i="27"/>
  <c r="L62" i="27"/>
  <c r="L61" i="27"/>
  <c r="L59" i="27"/>
  <c r="L58" i="27"/>
  <c r="L87" i="27"/>
  <c r="L86" i="27"/>
  <c r="L84" i="27"/>
  <c r="L83" i="27"/>
  <c r="L78" i="27"/>
  <c r="L77" i="27"/>
  <c r="L75" i="27"/>
  <c r="L74" i="27"/>
  <c r="L103" i="27"/>
  <c r="L102" i="27"/>
  <c r="L100" i="27"/>
  <c r="L94" i="27"/>
  <c r="L93" i="27"/>
  <c r="L91" i="27"/>
  <c r="L90" i="27"/>
  <c r="L116" i="27"/>
  <c r="L115" i="27"/>
  <c r="L110" i="27"/>
  <c r="L109" i="27"/>
  <c r="L107" i="27"/>
  <c r="L106" i="27"/>
  <c r="L132" i="27"/>
  <c r="L131" i="27"/>
  <c r="L123" i="27"/>
  <c r="L122" i="27"/>
  <c r="J132" i="27"/>
  <c r="J131" i="27"/>
  <c r="J126" i="27"/>
  <c r="J125" i="27"/>
  <c r="J123" i="27"/>
  <c r="J122" i="27"/>
  <c r="J116" i="27"/>
  <c r="J115" i="27"/>
  <c r="J110" i="27"/>
  <c r="J109" i="27"/>
  <c r="J107" i="27"/>
  <c r="J106" i="27"/>
  <c r="J103" i="27"/>
  <c r="J102" i="27"/>
  <c r="J100" i="27"/>
  <c r="J99" i="27"/>
  <c r="J94" i="27"/>
  <c r="J91" i="27"/>
  <c r="J90" i="27"/>
  <c r="J87" i="27"/>
  <c r="J86" i="27"/>
  <c r="J84" i="27"/>
  <c r="J83" i="27"/>
  <c r="J78" i="27"/>
  <c r="J77" i="27"/>
  <c r="J75" i="27"/>
  <c r="J74" i="27"/>
  <c r="J71" i="27"/>
  <c r="J70" i="27"/>
  <c r="J68" i="27"/>
  <c r="J67" i="27"/>
  <c r="J62" i="27"/>
  <c r="J61" i="27"/>
  <c r="J59" i="27"/>
  <c r="J58" i="27"/>
  <c r="J55" i="27"/>
  <c r="J54" i="27"/>
  <c r="J52" i="27"/>
  <c r="J51" i="27"/>
  <c r="J46" i="27"/>
  <c r="J45" i="27"/>
  <c r="J43" i="27"/>
  <c r="J42" i="27"/>
  <c r="J39" i="27"/>
  <c r="J38" i="27"/>
  <c r="J30" i="27"/>
  <c r="J29" i="27"/>
  <c r="J27" i="27"/>
  <c r="J26" i="27"/>
  <c r="J14" i="27"/>
  <c r="J13" i="27"/>
  <c r="J23" i="27"/>
  <c r="J22" i="27"/>
  <c r="J20" i="27"/>
  <c r="J19" i="27"/>
  <c r="J11" i="27"/>
  <c r="J10" i="27"/>
  <c r="H132" i="27"/>
  <c r="H133" i="27"/>
  <c r="H131" i="27"/>
  <c r="H126" i="27"/>
  <c r="H127" i="27"/>
  <c r="H125" i="27"/>
  <c r="H123" i="27"/>
  <c r="H124" i="27"/>
  <c r="H122" i="27"/>
  <c r="H119" i="27"/>
  <c r="H120" i="27"/>
  <c r="H118" i="27"/>
  <c r="H115" i="27"/>
  <c r="H110" i="27"/>
  <c r="H111" i="27"/>
  <c r="H109" i="27"/>
  <c r="H107" i="27"/>
  <c r="H108" i="27"/>
  <c r="H106" i="27"/>
  <c r="H99" i="27"/>
  <c r="H94" i="27"/>
  <c r="H95" i="27"/>
  <c r="H93" i="27"/>
  <c r="H104" i="27"/>
  <c r="H103" i="27"/>
  <c r="H102" i="27"/>
  <c r="H91" i="27"/>
  <c r="H92" i="27"/>
  <c r="H90" i="27"/>
  <c r="H86" i="27"/>
  <c r="H84" i="27"/>
  <c r="H85" i="27"/>
  <c r="H83" i="27"/>
  <c r="H75" i="27"/>
  <c r="H76" i="27"/>
  <c r="H74" i="27"/>
  <c r="H71" i="27"/>
  <c r="H72" i="27"/>
  <c r="H70" i="27"/>
  <c r="H69" i="27"/>
  <c r="H68" i="27"/>
  <c r="H67" i="27"/>
  <c r="H64" i="27"/>
  <c r="H62" i="27"/>
  <c r="H63" i="27"/>
  <c r="H61" i="27"/>
  <c r="H59" i="27"/>
  <c r="H60" i="27"/>
  <c r="H58" i="27"/>
  <c r="H54" i="27"/>
  <c r="H52" i="27"/>
  <c r="H53" i="27"/>
  <c r="H51" i="27"/>
  <c r="H49" i="27"/>
  <c r="H46" i="27"/>
  <c r="H47" i="27"/>
  <c r="H45" i="27"/>
  <c r="H43" i="27"/>
  <c r="H44" i="27"/>
  <c r="H42" i="27"/>
  <c r="H39" i="27"/>
  <c r="H40" i="27"/>
  <c r="H38" i="27"/>
  <c r="H30" i="27"/>
  <c r="H31" i="27"/>
  <c r="H29" i="27"/>
  <c r="H27" i="27"/>
  <c r="H28" i="27"/>
  <c r="H26" i="27"/>
  <c r="H20" i="27"/>
  <c r="H21" i="27"/>
  <c r="H19" i="27"/>
  <c r="H14" i="27"/>
  <c r="H15" i="27"/>
  <c r="H13" i="27"/>
  <c r="H11" i="27"/>
  <c r="H12" i="27"/>
  <c r="H10" i="27"/>
  <c r="E149" i="24"/>
  <c r="E38" i="27"/>
  <c r="B38" i="27"/>
  <c r="E29" i="27"/>
  <c r="B29" i="27"/>
  <c r="E26" i="27"/>
  <c r="B26" i="27"/>
  <c r="E134" i="27"/>
  <c r="E131" i="27"/>
  <c r="B131" i="27"/>
  <c r="E128" i="27"/>
  <c r="E125" i="27"/>
  <c r="B125" i="27"/>
  <c r="E122" i="27"/>
  <c r="B122" i="27"/>
  <c r="E118" i="27"/>
  <c r="B118" i="27"/>
  <c r="E115" i="27"/>
  <c r="B115" i="27"/>
  <c r="E112" i="27"/>
  <c r="B112" i="27"/>
  <c r="E109" i="27"/>
  <c r="B109" i="27"/>
  <c r="E106" i="27"/>
  <c r="B106" i="27"/>
  <c r="E102" i="27"/>
  <c r="B102" i="27"/>
  <c r="E99" i="27"/>
  <c r="B99" i="27"/>
  <c r="E96" i="27"/>
  <c r="B96" i="27"/>
  <c r="E93" i="27"/>
  <c r="B93" i="27"/>
  <c r="E90" i="27"/>
  <c r="B90" i="27"/>
  <c r="E74" i="27"/>
  <c r="B74" i="27"/>
  <c r="E70" i="27"/>
  <c r="B70" i="27"/>
  <c r="E67" i="27"/>
  <c r="B67" i="27"/>
  <c r="E64" i="27"/>
  <c r="B64" i="27"/>
  <c r="E61" i="27"/>
  <c r="B61" i="27"/>
  <c r="B58" i="27"/>
  <c r="B22" i="27"/>
  <c r="E19" i="27"/>
  <c r="B19" i="27"/>
  <c r="B16" i="27"/>
  <c r="E13" i="27"/>
  <c r="B13" i="27"/>
  <c r="E10" i="27"/>
  <c r="B10" i="27"/>
  <c r="E54" i="27"/>
  <c r="E51" i="27"/>
  <c r="E48" i="27"/>
  <c r="E45" i="27"/>
  <c r="E42" i="27"/>
  <c r="B54" i="27"/>
  <c r="B51" i="27"/>
  <c r="B48" i="27"/>
  <c r="B45" i="27"/>
  <c r="B42" i="27"/>
  <c r="H148" i="26"/>
  <c r="H149" i="26" s="1"/>
  <c r="H150" i="26" s="1"/>
  <c r="G148" i="26"/>
  <c r="G149" i="26" s="1"/>
  <c r="G150" i="26" s="1"/>
  <c r="F148" i="26"/>
  <c r="E148" i="26"/>
  <c r="H82" i="26"/>
  <c r="G82" i="26"/>
  <c r="F82" i="26"/>
  <c r="E82" i="26"/>
  <c r="H55" i="26"/>
  <c r="G55" i="26"/>
  <c r="F55" i="26"/>
  <c r="E55" i="26"/>
  <c r="H22" i="26"/>
  <c r="G22" i="26"/>
  <c r="F22" i="26"/>
  <c r="E22" i="26"/>
  <c r="E22" i="1"/>
  <c r="E55" i="1"/>
  <c r="E84" i="1"/>
  <c r="E118" i="1"/>
  <c r="E150" i="1"/>
  <c r="H22" i="24"/>
  <c r="H83" i="24"/>
  <c r="H117" i="24"/>
  <c r="H149" i="24"/>
  <c r="G22" i="24"/>
  <c r="G83" i="24"/>
  <c r="G117" i="24"/>
  <c r="G149" i="24"/>
  <c r="F22" i="24"/>
  <c r="F83" i="24"/>
  <c r="F117" i="24"/>
  <c r="F149" i="24"/>
  <c r="H22" i="18"/>
  <c r="H55" i="18"/>
  <c r="H82" i="18"/>
  <c r="H114" i="18"/>
  <c r="H146" i="18"/>
  <c r="E22" i="18"/>
  <c r="E55" i="18"/>
  <c r="E82" i="18"/>
  <c r="E114" i="18"/>
  <c r="E146" i="18"/>
  <c r="G22" i="18"/>
  <c r="G55" i="18"/>
  <c r="G82" i="18"/>
  <c r="G114" i="18"/>
  <c r="G146" i="18"/>
  <c r="F22" i="18"/>
  <c r="F55" i="18"/>
  <c r="F82" i="18"/>
  <c r="F114" i="18"/>
  <c r="F146" i="18"/>
  <c r="H148" i="4"/>
  <c r="H149" i="4" s="1"/>
  <c r="H150" i="4" s="1"/>
  <c r="H115" i="4"/>
  <c r="H56" i="4"/>
  <c r="H22" i="4"/>
  <c r="H83" i="4"/>
  <c r="E148" i="4"/>
  <c r="E115" i="4"/>
  <c r="E56" i="4"/>
  <c r="E22" i="4"/>
  <c r="E83" i="4"/>
  <c r="G148" i="4"/>
  <c r="G149" i="4" s="1"/>
  <c r="G150" i="4" s="1"/>
  <c r="G115" i="4"/>
  <c r="G56" i="4"/>
  <c r="G22" i="4"/>
  <c r="G83" i="4"/>
  <c r="F148" i="4"/>
  <c r="F115" i="4"/>
  <c r="F56" i="4"/>
  <c r="F22" i="4"/>
  <c r="F83" i="4"/>
  <c r="E149" i="3"/>
  <c r="H22" i="3"/>
  <c r="H117" i="3"/>
  <c r="H149" i="3"/>
  <c r="G22" i="3"/>
  <c r="G117" i="3"/>
  <c r="G150" i="3" s="1"/>
  <c r="G151" i="3" s="1"/>
  <c r="G149" i="3"/>
  <c r="F22" i="3"/>
  <c r="F117" i="3"/>
  <c r="F150" i="3" s="1"/>
  <c r="F151" i="3" s="1"/>
  <c r="F149" i="3"/>
  <c r="E150" i="2"/>
  <c r="E83" i="2"/>
  <c r="E55" i="2"/>
  <c r="E22" i="2"/>
  <c r="E116" i="2"/>
  <c r="H150" i="2"/>
  <c r="H83" i="2"/>
  <c r="H55" i="2"/>
  <c r="H22" i="2"/>
  <c r="H116" i="2"/>
  <c r="G150" i="2"/>
  <c r="G83" i="2"/>
  <c r="G55" i="2"/>
  <c r="G22" i="2"/>
  <c r="G151" i="2" s="1"/>
  <c r="G152" i="2" s="1"/>
  <c r="G116" i="2"/>
  <c r="F150" i="2"/>
  <c r="F83" i="2"/>
  <c r="F55" i="2"/>
  <c r="F22" i="2"/>
  <c r="F116" i="2"/>
  <c r="H22" i="1"/>
  <c r="H55" i="1"/>
  <c r="H84" i="1"/>
  <c r="H118" i="1"/>
  <c r="H150" i="1"/>
  <c r="G22" i="1"/>
  <c r="G55" i="1"/>
  <c r="G84" i="1"/>
  <c r="G118" i="1"/>
  <c r="G150" i="1"/>
  <c r="F22" i="1"/>
  <c r="F55" i="1"/>
  <c r="F84" i="1"/>
  <c r="F118" i="1"/>
  <c r="F150" i="1"/>
  <c r="H147" i="18"/>
  <c r="H148" i="18" s="1"/>
  <c r="F147" i="18"/>
  <c r="E151" i="1"/>
  <c r="G152" i="1" s="1"/>
  <c r="E147" i="18"/>
  <c r="G147" i="18"/>
  <c r="G148" i="18" s="1"/>
  <c r="E149" i="4"/>
  <c r="F149" i="4"/>
  <c r="F150" i="4" s="1"/>
  <c r="E151" i="2"/>
  <c r="F151" i="2"/>
  <c r="F152" i="2" s="1"/>
  <c r="H151" i="1"/>
  <c r="G151" i="1"/>
  <c r="H151" i="2"/>
  <c r="H152" i="2" s="1"/>
  <c r="F151" i="1"/>
  <c r="E149" i="26"/>
  <c r="F149" i="26"/>
  <c r="F150" i="26" s="1"/>
  <c r="H151" i="24"/>
  <c r="F148" i="18"/>
  <c r="G151" i="24"/>
  <c r="F151" i="24"/>
  <c r="H151" i="3" l="1"/>
  <c r="F152" i="1"/>
  <c r="H152" i="1"/>
  <c r="G152" i="25"/>
  <c r="F152" i="2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<sst xmlns="http://schemas.openxmlformats.org/spreadsheetml/2006/main" count="2022" uniqueCount="488">
  <si>
    <t>Koolilõuna menüü</t>
  </si>
  <si>
    <t>Narva Gümnaasium</t>
  </si>
  <si>
    <t>36. nädal</t>
  </si>
  <si>
    <t>Esmaspäev</t>
  </si>
  <si>
    <t>Lõunasöök</t>
  </si>
  <si>
    <t>Koostisosad</t>
  </si>
  <si>
    <t>Kogus, g</t>
  </si>
  <si>
    <t>Energia, kcal</t>
  </si>
  <si>
    <t>Süsivesikud, g</t>
  </si>
  <si>
    <t>Rasvad, g</t>
  </si>
  <si>
    <t>Valgud, g</t>
  </si>
  <si>
    <t>Taimetoit</t>
  </si>
  <si>
    <t>Kokku:</t>
  </si>
  <si>
    <t>Üldinfo menüü kohta</t>
  </si>
  <si>
    <t>Taimetoit võib sisaldada muna-ja piimatooteid</t>
  </si>
  <si>
    <t>Allergiat või toidutalumatust põhjustavate koostisosade kohta küsi lisainfot köögipersonalilt</t>
  </si>
  <si>
    <t>Menüü on koostatud tasakaalustatult, arvestades gümnaasiumi vanuserühma (16–19-aastased ja vanemad) toitumisvajadusi</t>
  </si>
  <si>
    <t>Menüü sisaldab vähemalt 20% mahepõllumajanduslikku tooraine</t>
  </si>
  <si>
    <t>Võimalusel kasutame koolilõuna valmistamisel Eestimaist toorainet, eelistades värskeid ja kvaliteetseid koostisosi kohalike tootjate valikust</t>
  </si>
  <si>
    <t>Joogivesi on igapäevaselt tasuta saadaval kogu päeva jooksul</t>
  </si>
  <si>
    <t>Tähised menüüs</t>
  </si>
  <si>
    <t>G – sisaldab gluteeni</t>
  </si>
  <si>
    <t>L – sisaldab piimatooteid (sh laktoosi)</t>
  </si>
  <si>
    <t>M – sisaldab muna</t>
  </si>
  <si>
    <t>P – sisaldab pähkleid</t>
  </si>
  <si>
    <t>PT – portsjontoode</t>
  </si>
  <si>
    <t>VS-vähendatud suhkruga</t>
  </si>
  <si>
    <t>Teisipäev</t>
  </si>
  <si>
    <t>Kolmapäev</t>
  </si>
  <si>
    <t>Selge kalasupp</t>
  </si>
  <si>
    <r>
      <rPr>
        <b/>
        <sz val="14"/>
        <color rgb="FF000000"/>
        <rFont val="Dussmann"/>
        <family val="2"/>
        <charset val="186"/>
      </rPr>
      <t xml:space="preserve">Lõhe, </t>
    </r>
    <r>
      <rPr>
        <sz val="14"/>
        <color rgb="FF000000"/>
        <rFont val="Dussmann"/>
        <family val="2"/>
        <charset val="186"/>
      </rPr>
      <t>kartul, lillkapsas, porgand, mugulsibul, porrulauk, küüslauk, vesi, toiduõli, till, loorber, söögisool, must pipar, vürtspipar</t>
    </r>
  </si>
  <si>
    <t>Aedviljasupp spinati ja keedumunaga (L, M)</t>
  </si>
  <si>
    <r>
      <t xml:space="preserve">Kartul, </t>
    </r>
    <r>
      <rPr>
        <b/>
        <sz val="14"/>
        <color rgb="FF000000"/>
        <rFont val="Dussmann"/>
        <charset val="186"/>
      </rPr>
      <t>toidukoor</t>
    </r>
    <r>
      <rPr>
        <sz val="14"/>
        <color indexed="8"/>
        <rFont val="Dussmann"/>
        <family val="2"/>
        <charset val="186"/>
      </rPr>
      <t xml:space="preserve"> , mugulsibul, porgand, spinat, kana</t>
    </r>
    <r>
      <rPr>
        <b/>
        <sz val="14"/>
        <color rgb="FF000000"/>
        <rFont val="Dussmann"/>
        <charset val="186"/>
      </rPr>
      <t>muna</t>
    </r>
    <r>
      <rPr>
        <sz val="14"/>
        <color indexed="8"/>
        <rFont val="Dussmann"/>
        <family val="2"/>
        <charset val="186"/>
      </rPr>
      <t>, toiduõli, must pipar, söögisool, till, loorber, vesi</t>
    </r>
  </si>
  <si>
    <t>Riisivaht õuna-astelpajukisselliga (L, VS)</t>
  </si>
  <si>
    <r>
      <t xml:space="preserve">Riis, </t>
    </r>
    <r>
      <rPr>
        <b/>
        <sz val="14"/>
        <color rgb="FF000000"/>
        <rFont val="Dussmann"/>
        <family val="2"/>
        <charset val="186"/>
      </rPr>
      <t xml:space="preserve">piim, </t>
    </r>
    <r>
      <rPr>
        <sz val="14"/>
        <color indexed="8"/>
        <rFont val="Dussmann"/>
        <family val="2"/>
        <charset val="186"/>
      </rPr>
      <t xml:space="preserve">vesi, </t>
    </r>
    <r>
      <rPr>
        <b/>
        <sz val="14"/>
        <color rgb="FF000000"/>
        <rFont val="Dussmann"/>
        <family val="2"/>
        <charset val="186"/>
      </rPr>
      <t>vahukoor,</t>
    </r>
    <r>
      <rPr>
        <sz val="14"/>
        <color indexed="8"/>
        <rFont val="Dussmann"/>
        <family val="2"/>
        <charset val="186"/>
      </rPr>
      <t xml:space="preserve"> suhkur, vanillisuhkur, söögisool, õununamahl 100% naturaalne, astelpajumarjad, kartulitärklis, vesi</t>
    </r>
  </si>
  <si>
    <t>Rukkileiva- ja sepikutoodete valik (G)</t>
  </si>
  <si>
    <t>Porgand</t>
  </si>
  <si>
    <t>Ploom</t>
  </si>
  <si>
    <t>Neljapäev</t>
  </si>
  <si>
    <t>Burgundia stiilis veiselihapada köögiviljadega (G)</t>
  </si>
  <si>
    <r>
      <t xml:space="preserve">Veiseliha, porgand, mugulsibul, šampinjonid, mustsõstramahl 100% naturaalne, õunaäädikas, tomatipasta, </t>
    </r>
    <r>
      <rPr>
        <b/>
        <sz val="14"/>
        <color rgb="FF000000"/>
        <rFont val="Dussmann"/>
        <charset val="186"/>
      </rPr>
      <t>nisu</t>
    </r>
    <r>
      <rPr>
        <sz val="14"/>
        <color rgb="FF000000"/>
        <rFont val="Dussmann"/>
        <charset val="186"/>
      </rPr>
      <t>jahu,</t>
    </r>
    <r>
      <rPr>
        <b/>
        <sz val="14"/>
        <color rgb="FF000000"/>
        <rFont val="Dussmann"/>
        <charset val="186"/>
      </rPr>
      <t xml:space="preserve"> </t>
    </r>
    <r>
      <rPr>
        <sz val="14"/>
        <color rgb="FF000000"/>
        <rFont val="Dussmann"/>
        <charset val="186"/>
      </rPr>
      <t>küüslauk, loorber, tüümian, must pipar, söögisool, vesi/veisepuljong, toiduõli</t>
    </r>
  </si>
  <si>
    <t>Köögivilja-oapada</t>
  </si>
  <si>
    <t>Punased oad, porgand, paprika, mugulsibul, küüslauk, toiduõli, loorber, tüümian, must pipar, söögisool, vesi, petersell</t>
  </si>
  <si>
    <t>Riis, keedetud</t>
  </si>
  <si>
    <t>Riis, vesi, söögisool, toiduõli</t>
  </si>
  <si>
    <t>Tatar, keedetud</t>
  </si>
  <si>
    <t>Tatar, vesi, söögisool</t>
  </si>
  <si>
    <t>Baklažaan-sibul-paprika, küpsetatud</t>
  </si>
  <si>
    <t>Baklažaan, paprika, mugulsibul, toiduõli</t>
  </si>
  <si>
    <t>Porgandisalat roheliste hernestega</t>
  </si>
  <si>
    <t>Porgand, roheline hernes</t>
  </si>
  <si>
    <t>Valge rõigas, mais, porrulauk</t>
  </si>
  <si>
    <t>Salatikaste</t>
  </si>
  <si>
    <r>
      <t xml:space="preserve">Õunamahl, õunaäädikas, toiduõli, sidrunimahl, </t>
    </r>
    <r>
      <rPr>
        <b/>
        <sz val="14"/>
        <rFont val="Dussmann"/>
        <charset val="186"/>
      </rPr>
      <t>sinepipulber</t>
    </r>
    <r>
      <rPr>
        <sz val="14"/>
        <rFont val="Dussmann"/>
        <charset val="186"/>
      </rPr>
      <t>, söögisool, must pipar, petersell</t>
    </r>
  </si>
  <si>
    <t>Seemnesegu</t>
  </si>
  <si>
    <r>
      <t xml:space="preserve">Kõrvitsaseemned, päevalilleseemned, </t>
    </r>
    <r>
      <rPr>
        <b/>
        <sz val="14"/>
        <rFont val="Dussmann"/>
        <charset val="186"/>
      </rPr>
      <t>seesamiseemned</t>
    </r>
  </si>
  <si>
    <t>Kapsas, valge</t>
  </si>
  <si>
    <t>Pirn</t>
  </si>
  <si>
    <t>Reede</t>
  </si>
  <si>
    <t>Ahjus küpsetatud kanakintsuliha (PT)</t>
  </si>
  <si>
    <t>Kanaliha, söögisool, toiduõli, jahvatatud paprika, karripulber (koriander, kurkum, põld-lambalääts, Cayenne`i pipar, apteegitill, vürtsköömned, must pipar), must pipar</t>
  </si>
  <si>
    <t>Läätse-porgandi pikkpoiss (G, M, PT)</t>
  </si>
  <si>
    <r>
      <t>Porgand, läätsed (punased/oranžid), pastinaak, mugulsibul, kana</t>
    </r>
    <r>
      <rPr>
        <b/>
        <sz val="12"/>
        <color rgb="FF000000"/>
        <rFont val="Dussmann"/>
        <charset val="186"/>
      </rPr>
      <t>muna</t>
    </r>
    <r>
      <rPr>
        <sz val="12"/>
        <color rgb="FF000000"/>
        <rFont val="Dussmann"/>
        <charset val="186"/>
      </rPr>
      <t xml:space="preserve">, </t>
    </r>
    <r>
      <rPr>
        <b/>
        <sz val="12"/>
        <color rgb="FF000000"/>
        <rFont val="Dussmann"/>
        <charset val="186"/>
      </rPr>
      <t>riivsai</t>
    </r>
    <r>
      <rPr>
        <sz val="12"/>
        <color rgb="FF000000"/>
        <rFont val="Dussmann"/>
        <charset val="186"/>
      </rPr>
      <t>, vesi, söögisool, must pipar, toiduõli, tüümian</t>
    </r>
  </si>
  <si>
    <t>Kartul, aurutatud</t>
  </si>
  <si>
    <t xml:space="preserve">Tatar, aurutatud </t>
  </si>
  <si>
    <t>Juurseller ahjus küpsetatud</t>
  </si>
  <si>
    <t>Juurseller, toiduõli</t>
  </si>
  <si>
    <t>Soe valge kaste (G, L)</t>
  </si>
  <si>
    <t>Nisujahu, toiduõli, piim, söögisool, toidukoor</t>
  </si>
  <si>
    <t>Peedi-rohelisesibulasalat</t>
  </si>
  <si>
    <t>Peet, roheline sibul</t>
  </si>
  <si>
    <t>Valge peakapsas, porgand, hapukurk</t>
  </si>
  <si>
    <t>Valge peakapsas, porgand, hapukurk (kurk, vesi, söögisool, till)</t>
  </si>
  <si>
    <r>
      <t xml:space="preserve">Õunamahl, õunaäädikas, toiduõli, sidrunimahl, </t>
    </r>
    <r>
      <rPr>
        <b/>
        <sz val="12"/>
        <rFont val="Dussmann"/>
        <family val="2"/>
        <charset val="186"/>
      </rPr>
      <t>sinepipulber</t>
    </r>
    <r>
      <rPr>
        <sz val="12"/>
        <rFont val="Dussmann"/>
        <family val="2"/>
        <charset val="186"/>
      </rPr>
      <t>, söögisool, must pipar, petersell</t>
    </r>
  </si>
  <si>
    <r>
      <t>Kõrvitsaseemned, päevalilleseemned,</t>
    </r>
    <r>
      <rPr>
        <b/>
        <sz val="12"/>
        <rFont val="Dussmann"/>
        <family val="2"/>
        <charset val="186"/>
      </rPr>
      <t xml:space="preserve"> seesamiseemned</t>
    </r>
  </si>
  <si>
    <t>Piimatooted (piim, keefir) (L)</t>
  </si>
  <si>
    <t>Rukkileiva-ja sepikutoodete valik (G)</t>
  </si>
  <si>
    <t>Õun</t>
  </si>
  <si>
    <t>NÄDALA KESKMINE KOKKU:</t>
  </si>
  <si>
    <t>Põhitoitainetest saadava energia osakaal koguenergiast (%E)</t>
  </si>
  <si>
    <t>Nõutud vahemik kahe nädala keskmisena</t>
  </si>
  <si>
    <t>800-900 kcal</t>
  </si>
  <si>
    <t>45-60%E</t>
  </si>
  <si>
    <t>25-40%E</t>
  </si>
  <si>
    <t>10-20%E</t>
  </si>
  <si>
    <t>37. nädal</t>
  </si>
  <si>
    <t>Sealihaguljašš porgandiga (G)</t>
  </si>
  <si>
    <r>
      <t xml:space="preserve">Sealiha, porgand, mugulsibul, tomatipasta, vesi, </t>
    </r>
    <r>
      <rPr>
        <b/>
        <sz val="14"/>
        <color rgb="FF000000"/>
        <rFont val="Dussmann"/>
        <charset val="186"/>
      </rPr>
      <t>nisu</t>
    </r>
    <r>
      <rPr>
        <sz val="14"/>
        <color rgb="FF000000"/>
        <rFont val="Dussmann"/>
        <charset val="186"/>
      </rPr>
      <t>jahu</t>
    </r>
    <r>
      <rPr>
        <b/>
        <sz val="14"/>
        <color rgb="FF000000"/>
        <rFont val="Dussmann"/>
        <charset val="186"/>
      </rPr>
      <t xml:space="preserve">, </t>
    </r>
    <r>
      <rPr>
        <sz val="14"/>
        <color rgb="FF000000"/>
        <rFont val="Dussmann"/>
        <charset val="186"/>
      </rPr>
      <t>toiduõli, jahvatatud paprika, söögisool, must pipar</t>
    </r>
  </si>
  <si>
    <t>Läätseguljašš (L)</t>
  </si>
  <si>
    <t>Läätsed (rohelised või pruunid), mugulsibul, küüslauk, paprika, tomatipüree, vesi, toiduõli, söögisool, must pipar, roheline sibul</t>
  </si>
  <si>
    <t>Täisterapasta/pasta (G), keedetud</t>
  </si>
  <si>
    <r>
      <t>Täistera</t>
    </r>
    <r>
      <rPr>
        <b/>
        <sz val="14"/>
        <rFont val="Dussmann"/>
        <charset val="186"/>
      </rPr>
      <t>pasta, pasta</t>
    </r>
    <r>
      <rPr>
        <sz val="14"/>
        <rFont val="Dussmann"/>
        <charset val="186"/>
      </rPr>
      <t xml:space="preserve"> </t>
    </r>
    <r>
      <rPr>
        <b/>
        <sz val="14"/>
        <rFont val="Dussmann"/>
        <charset val="186"/>
      </rPr>
      <t>(</t>
    </r>
    <r>
      <rPr>
        <b/>
        <i/>
        <sz val="14"/>
        <rFont val="Dussmann"/>
        <charset val="186"/>
      </rPr>
      <t>durumnisu</t>
    </r>
    <r>
      <rPr>
        <i/>
        <sz val="14"/>
        <rFont val="Dussmann"/>
        <charset val="186"/>
      </rPr>
      <t>jahu</t>
    </r>
    <r>
      <rPr>
        <b/>
        <i/>
        <sz val="14"/>
        <rFont val="Dussmann"/>
        <charset val="186"/>
      </rPr>
      <t xml:space="preserve">, </t>
    </r>
    <r>
      <rPr>
        <sz val="14"/>
        <rFont val="Dussmann"/>
        <charset val="186"/>
      </rPr>
      <t>vesi), söögisool, vesi, toiduõli</t>
    </r>
  </si>
  <si>
    <t>Rooskapsas, aurutatud</t>
  </si>
  <si>
    <t>Rooskapsas</t>
  </si>
  <si>
    <t>Hiina kapsa salat ananassiga</t>
  </si>
  <si>
    <t>Hiina kapsas, ananass, toiduõli</t>
  </si>
  <si>
    <t>Peet, hernes, valge rõigas</t>
  </si>
  <si>
    <t>Peet, roheline hernes, valge rõigas</t>
  </si>
  <si>
    <t>Koorene kalakaste sidruni ja tilliga (G, L)</t>
  </si>
  <si>
    <r>
      <t xml:space="preserve">Valge </t>
    </r>
    <r>
      <rPr>
        <b/>
        <sz val="14"/>
        <rFont val="Dussmann"/>
        <charset val="186"/>
      </rPr>
      <t>kala</t>
    </r>
    <r>
      <rPr>
        <sz val="14"/>
        <rFont val="Dussmann"/>
        <charset val="186"/>
      </rPr>
      <t xml:space="preserve">, toiduõli, </t>
    </r>
    <r>
      <rPr>
        <b/>
        <sz val="14"/>
        <rFont val="Dussmann"/>
        <charset val="186"/>
      </rPr>
      <t>nisu</t>
    </r>
    <r>
      <rPr>
        <sz val="14"/>
        <rFont val="Dussmann"/>
        <charset val="186"/>
      </rPr>
      <t xml:space="preserve">jahu, </t>
    </r>
    <r>
      <rPr>
        <b/>
        <sz val="14"/>
        <rFont val="Dussmann"/>
        <charset val="186"/>
      </rPr>
      <t>piim</t>
    </r>
    <r>
      <rPr>
        <sz val="14"/>
        <rFont val="Dussmann"/>
        <charset val="186"/>
      </rPr>
      <t>, toidu</t>
    </r>
    <r>
      <rPr>
        <b/>
        <sz val="14"/>
        <rFont val="Dussmann"/>
        <charset val="186"/>
      </rPr>
      <t>koor</t>
    </r>
    <r>
      <rPr>
        <sz val="14"/>
        <rFont val="Dussmann"/>
        <charset val="186"/>
      </rPr>
      <t>, söögisool, valge pipar, sidrunikoor, till</t>
    </r>
  </si>
  <si>
    <t>Kikerherne-köögiviljapada (L)</t>
  </si>
  <si>
    <r>
      <t>Kikerhernes, porgand, paprika, mugulsibul, küüslauk, sidrun, piparmünt, petersell, vesi, toidu</t>
    </r>
    <r>
      <rPr>
        <b/>
        <sz val="14"/>
        <rFont val="Dussmann"/>
        <charset val="186"/>
      </rPr>
      <t>koor</t>
    </r>
    <r>
      <rPr>
        <sz val="14"/>
        <rFont val="Dussmann"/>
        <charset val="186"/>
      </rPr>
      <t>, toiduõli, söögisool, must pipar</t>
    </r>
  </si>
  <si>
    <t>Kauboi kartulid</t>
  </si>
  <si>
    <t>Kartul (koorega), toiduõli, söögisool</t>
  </si>
  <si>
    <r>
      <t>Täistera</t>
    </r>
    <r>
      <rPr>
        <b/>
        <sz val="14"/>
        <color rgb="FF000000"/>
        <rFont val="Dussmann"/>
        <charset val="186"/>
      </rPr>
      <t>pasta</t>
    </r>
    <r>
      <rPr>
        <sz val="14"/>
        <color indexed="8"/>
        <rFont val="Dussmann"/>
        <charset val="186"/>
      </rPr>
      <t xml:space="preserve">, </t>
    </r>
    <r>
      <rPr>
        <b/>
        <sz val="14"/>
        <color rgb="FF000000"/>
        <rFont val="Dussmann"/>
        <charset val="186"/>
      </rPr>
      <t>pasta</t>
    </r>
    <r>
      <rPr>
        <sz val="14"/>
        <color indexed="8"/>
        <rFont val="Dussmann"/>
        <charset val="186"/>
      </rPr>
      <t xml:space="preserve"> (durum</t>
    </r>
    <r>
      <rPr>
        <b/>
        <sz val="14"/>
        <color rgb="FF000000"/>
        <rFont val="Dussmann"/>
        <charset val="186"/>
      </rPr>
      <t>nisu</t>
    </r>
    <r>
      <rPr>
        <sz val="14"/>
        <color indexed="8"/>
        <rFont val="Dussmann"/>
        <charset val="186"/>
      </rPr>
      <t>jahu, vesi), söögisool, vesi, toiduõli</t>
    </r>
  </si>
  <si>
    <t>Lillkapsas, aurutatud</t>
  </si>
  <si>
    <t>Lillkapsas</t>
  </si>
  <si>
    <t>Porgandi-paprikasalat</t>
  </si>
  <si>
    <t>Porgand, paprika, toiduõli</t>
  </si>
  <si>
    <t>Kapsas, edamame uba, tomat</t>
  </si>
  <si>
    <r>
      <t xml:space="preserve">Kapsas, </t>
    </r>
    <r>
      <rPr>
        <b/>
        <sz val="14"/>
        <color rgb="FF000000"/>
        <rFont val="Dussmann"/>
        <charset val="186"/>
      </rPr>
      <t>edamame</t>
    </r>
    <r>
      <rPr>
        <sz val="14"/>
        <color indexed="8"/>
        <rFont val="Dussmann"/>
        <charset val="186"/>
      </rPr>
      <t xml:space="preserve"> uba (</t>
    </r>
    <r>
      <rPr>
        <b/>
        <sz val="14"/>
        <color rgb="FF000000"/>
        <rFont val="Dussmann"/>
        <charset val="186"/>
      </rPr>
      <t>soja</t>
    </r>
    <r>
      <rPr>
        <sz val="14"/>
        <color indexed="8"/>
        <rFont val="Dussmann"/>
        <charset val="186"/>
      </rPr>
      <t>uba), tomat</t>
    </r>
  </si>
  <si>
    <t>Kaalikas</t>
  </si>
  <si>
    <t>Aasiapärane kanasupp riisinuudlitega</t>
  </si>
  <si>
    <r>
      <rPr>
        <sz val="14"/>
        <color rgb="FF000000"/>
        <rFont val="Dussmann"/>
        <family val="2"/>
        <charset val="186"/>
      </rPr>
      <t>Kanaliha</t>
    </r>
    <r>
      <rPr>
        <sz val="14"/>
        <color indexed="8"/>
        <rFont val="Dussmann"/>
        <family val="2"/>
        <charset val="186"/>
      </rPr>
      <t xml:space="preserve">, porgand, mugulsibul, küüslauk,  ingver, šampinjonid, brokoli, spinat,  karripulber </t>
    </r>
    <r>
      <rPr>
        <i/>
        <sz val="14"/>
        <color rgb="FF000000"/>
        <rFont val="Dussmann"/>
        <family val="2"/>
        <charset val="186"/>
      </rPr>
      <t>(koriander, kurkum, põld-lambalääts, Cayenne`i pipar, apteegitill, vürtsköömen, must pipar)</t>
    </r>
    <r>
      <rPr>
        <sz val="14"/>
        <color indexed="8"/>
        <rFont val="Dussmann"/>
        <family val="2"/>
        <charset val="186"/>
      </rPr>
      <t>, riisinuudlid, vesi, kookosjook, toiduõli, söögisool, must pipar, petersell</t>
    </r>
  </si>
  <si>
    <t>Aasiapärane supp riisinuudlite ja spinatiga</t>
  </si>
  <si>
    <r>
      <t xml:space="preserve">Porgand, mugulsibul, küüslauk,  ingver, šampinjonid, brokoli, spinat,  karripulber </t>
    </r>
    <r>
      <rPr>
        <i/>
        <sz val="14"/>
        <color rgb="FF000000"/>
        <rFont val="Dussmann"/>
        <family val="2"/>
        <charset val="186"/>
      </rPr>
      <t>(koriander, kurkum, põld-lambalääts, Cayenne`i pipar, apteegitill, vürtsköömen, must pipar)</t>
    </r>
    <r>
      <rPr>
        <sz val="14"/>
        <color indexed="8"/>
        <rFont val="Dussmann"/>
        <family val="2"/>
        <charset val="186"/>
      </rPr>
      <t>, riisinuudlid, vesi, kookosjook, toiduõli, söögisool, must pipar, petersell</t>
    </r>
  </si>
  <si>
    <t>Jogurti-kookospuding apelsini-mangokastmega (L)</t>
  </si>
  <si>
    <r>
      <rPr>
        <sz val="14"/>
        <color rgb="FF000000"/>
        <rFont val="Dussmann"/>
        <charset val="186"/>
      </rPr>
      <t>Maitsestamata</t>
    </r>
    <r>
      <rPr>
        <b/>
        <sz val="14"/>
        <color rgb="FF000000"/>
        <rFont val="Dussmann"/>
        <family val="2"/>
        <charset val="186"/>
      </rPr>
      <t xml:space="preserve"> jogurt</t>
    </r>
    <r>
      <rPr>
        <sz val="14"/>
        <color indexed="8"/>
        <rFont val="Dussmann"/>
        <family val="2"/>
        <charset val="186"/>
      </rPr>
      <t xml:space="preserve">, </t>
    </r>
    <r>
      <rPr>
        <b/>
        <sz val="14"/>
        <color rgb="FF000000"/>
        <rFont val="Dussmann"/>
        <family val="2"/>
        <charset val="186"/>
      </rPr>
      <t>piim</t>
    </r>
    <r>
      <rPr>
        <sz val="14"/>
        <color rgb="FF000000"/>
        <rFont val="Dussmann"/>
        <family val="2"/>
        <charset val="186"/>
      </rPr>
      <t xml:space="preserve">, </t>
    </r>
    <r>
      <rPr>
        <b/>
        <sz val="14"/>
        <color rgb="FF000000"/>
        <rFont val="Dussmann"/>
        <family val="2"/>
        <charset val="186"/>
      </rPr>
      <t>vahukoor</t>
    </r>
    <r>
      <rPr>
        <sz val="14"/>
        <color rgb="FF000000"/>
        <rFont val="Dussmann"/>
        <family val="2"/>
        <charset val="186"/>
      </rPr>
      <t>, želatiin, vesi, vanillisuhkur, suhkur, kookoshelbed, apelsini-mangokaste (apelsinimahl 100% naturaalne, mangopüree, vesi, maisitärklis)</t>
    </r>
  </si>
  <si>
    <t>Apelsin</t>
  </si>
  <si>
    <t>Kalkuni-köögiviljakaste (G, L)</t>
  </si>
  <si>
    <r>
      <t xml:space="preserve">Kalkuniliha, </t>
    </r>
    <r>
      <rPr>
        <b/>
        <sz val="14"/>
        <rFont val="Dussmann"/>
        <charset val="186"/>
      </rPr>
      <t>piim</t>
    </r>
    <r>
      <rPr>
        <sz val="14"/>
        <rFont val="Dussmann"/>
        <charset val="186"/>
      </rPr>
      <t>, šampinjonid, porgand, paprika, mugulsibul,</t>
    </r>
    <r>
      <rPr>
        <b/>
        <sz val="14"/>
        <rFont val="Dussmann"/>
        <charset val="186"/>
      </rPr>
      <t xml:space="preserve"> nisu</t>
    </r>
    <r>
      <rPr>
        <sz val="14"/>
        <rFont val="Dussmann"/>
        <charset val="186"/>
      </rPr>
      <t>jahu, toiduõli, söögisool, must pipar, petersell, till</t>
    </r>
  </si>
  <si>
    <t>Seenestrooganov (G)</t>
  </si>
  <si>
    <r>
      <t xml:space="preserve">Šampinjonid, mugulsibul, tomatipüree, </t>
    </r>
    <r>
      <rPr>
        <b/>
        <sz val="14"/>
        <rFont val="Dussmann"/>
        <charset val="186"/>
      </rPr>
      <t>nisuj</t>
    </r>
    <r>
      <rPr>
        <sz val="14"/>
        <rFont val="Dussmann"/>
        <charset val="186"/>
      </rPr>
      <t>ahu, toiduõli, vesi, söögisool, must pipar</t>
    </r>
  </si>
  <si>
    <t>Kuskuss, keedetud (G)</t>
  </si>
  <si>
    <r>
      <rPr>
        <b/>
        <sz val="14"/>
        <color rgb="FF000000"/>
        <rFont val="Dussmann"/>
        <charset val="186"/>
      </rPr>
      <t xml:space="preserve">Kuskuss </t>
    </r>
    <r>
      <rPr>
        <i/>
        <sz val="14"/>
        <color rgb="FF000000"/>
        <rFont val="Dussmann"/>
        <charset val="186"/>
      </rPr>
      <t>(durum</t>
    </r>
    <r>
      <rPr>
        <b/>
        <i/>
        <sz val="14"/>
        <color rgb="FF000000"/>
        <rFont val="Dussmann"/>
        <charset val="186"/>
      </rPr>
      <t>nisu</t>
    </r>
    <r>
      <rPr>
        <i/>
        <sz val="14"/>
        <color rgb="FF000000"/>
        <rFont val="Dussmann"/>
        <charset val="186"/>
      </rPr>
      <t>jahu),</t>
    </r>
    <r>
      <rPr>
        <sz val="14"/>
        <color indexed="8"/>
        <rFont val="Dussmann"/>
        <charset val="186"/>
      </rPr>
      <t xml:space="preserve"> vesi, söögisool</t>
    </r>
  </si>
  <si>
    <t>Ahjuköögiviljad</t>
  </si>
  <si>
    <t>Bataat, porgand, pastinaak,  paprika, kaalikas, mugulsibul, toiduõli, söögisool, rosmariin</t>
  </si>
  <si>
    <t>Punase kapsa salat virsiku ja hernevõrsetega</t>
  </si>
  <si>
    <t>Punane kapsas, virsik, hernevõrsed</t>
  </si>
  <si>
    <t>Redis, porgand, kurk</t>
  </si>
  <si>
    <t>Valge redis</t>
  </si>
  <si>
    <t>Kanapada seente ja hapukoorega (G, L)</t>
  </si>
  <si>
    <r>
      <t xml:space="preserve">Kanaliha, šampinjon, mugulsibul, porgand, toiduõli, paprika, vesi, </t>
    </r>
    <r>
      <rPr>
        <b/>
        <sz val="14"/>
        <color rgb="FF000000"/>
        <rFont val="Dussmann"/>
        <charset val="186"/>
      </rPr>
      <t>sojakaste</t>
    </r>
    <r>
      <rPr>
        <sz val="14"/>
        <color indexed="8"/>
        <rFont val="Dussmann"/>
        <charset val="186"/>
      </rPr>
      <t xml:space="preserve">, </t>
    </r>
    <r>
      <rPr>
        <b/>
        <sz val="14"/>
        <color rgb="FF000000"/>
        <rFont val="Dussmann"/>
        <charset val="186"/>
      </rPr>
      <t>nisujahu</t>
    </r>
    <r>
      <rPr>
        <sz val="14"/>
        <color indexed="8"/>
        <rFont val="Dussmann"/>
        <charset val="186"/>
      </rPr>
      <t xml:space="preserve">, basiilik, must pipar, </t>
    </r>
    <r>
      <rPr>
        <b/>
        <sz val="14"/>
        <color rgb="FF000000"/>
        <rFont val="Dussmann"/>
        <charset val="186"/>
      </rPr>
      <t>hapukoor</t>
    </r>
  </si>
  <si>
    <t xml:space="preserve">Köögivilja-oapada </t>
  </si>
  <si>
    <t>Kurkumiga riis, keedetud</t>
  </si>
  <si>
    <t>Riis, vesi, söögisool, kurkum, toiduõli</t>
  </si>
  <si>
    <t>Kaalikas, röstitud</t>
  </si>
  <si>
    <t>Kaalikas, toiduõli</t>
  </si>
  <si>
    <t>Peedi-küüslaugusalat hapukoorega (L)</t>
  </si>
  <si>
    <r>
      <t xml:space="preserve">Peet, küüslauk, </t>
    </r>
    <r>
      <rPr>
        <b/>
        <sz val="14"/>
        <color rgb="FF000000"/>
        <rFont val="Dussmann"/>
        <charset val="186"/>
      </rPr>
      <t>hapukoor</t>
    </r>
    <r>
      <rPr>
        <sz val="14"/>
        <color rgb="FF000000"/>
        <rFont val="Dussmann"/>
        <charset val="186"/>
      </rPr>
      <t>,</t>
    </r>
    <r>
      <rPr>
        <b/>
        <sz val="14"/>
        <color rgb="FF000000"/>
        <rFont val="Dussmann"/>
        <charset val="186"/>
      </rPr>
      <t xml:space="preserve"> </t>
    </r>
    <r>
      <rPr>
        <sz val="14"/>
        <color rgb="FF000000"/>
        <rFont val="Dussmann"/>
        <charset val="186"/>
      </rPr>
      <t>söögisool</t>
    </r>
  </si>
  <si>
    <t>Hiina kapsas, oad (keedetud), porgand</t>
  </si>
  <si>
    <t>Nuikapsas</t>
  </si>
  <si>
    <t>Põhitoitainetest  saadava energia osakaal koguenergiast (%E)</t>
  </si>
  <si>
    <t>38. nädal</t>
  </si>
  <si>
    <t>Azuu sealihaga</t>
  </si>
  <si>
    <t>Sealiha, kaalikas, porgand, paprika, küüslauk, mugulsibul, hapukurk (kurk, vesi, sool, till), tomatipüree, vesi, toiduõli, söögisool, must pipar, loorber, petersell</t>
  </si>
  <si>
    <r>
      <t xml:space="preserve">Sealiha, kaalikas, porgand, paprika, küüslauk, mugulsibul, hapukurk </t>
    </r>
    <r>
      <rPr>
        <i/>
        <sz val="14"/>
        <rFont val="Dussmann"/>
        <charset val="186"/>
      </rPr>
      <t xml:space="preserve">(kurk, vesi, sool, till), </t>
    </r>
    <r>
      <rPr>
        <sz val="14"/>
        <rFont val="Dussmann"/>
        <charset val="186"/>
      </rPr>
      <t>tomatipüree, vesi, toiduõli, söögisool, must pipar, loorber, petersell</t>
    </r>
  </si>
  <si>
    <t>Taimne azuu</t>
  </si>
  <si>
    <t>Kaalikas, porgand, paprika, küüslauk, mugulsibul, hapukurk (kurk, vesi, sool, till), tomatipüree, vesi, toiduõli, söögisool, must pipar, loorber, petersell</t>
  </si>
  <si>
    <r>
      <t xml:space="preserve">Kaalikas, porgand, paprika, küüslauk, mugulsibul, hapukurk </t>
    </r>
    <r>
      <rPr>
        <i/>
        <sz val="14"/>
        <rFont val="Dussmann"/>
        <charset val="186"/>
      </rPr>
      <t>(kurk, vesi, sool, till)</t>
    </r>
    <r>
      <rPr>
        <sz val="14"/>
        <rFont val="Dussmann"/>
        <charset val="186"/>
      </rPr>
      <t>, tomatipüree, vesi, toiduõli, söögisool, must pipar, loorber, petersell</t>
    </r>
  </si>
  <si>
    <t>Täisterapasta, pasta (durumnisujahu, vesi), söögisool, vesi, toiduõli</t>
  </si>
  <si>
    <r>
      <rPr>
        <b/>
        <sz val="14"/>
        <rFont val="Dussmann"/>
        <charset val="186"/>
      </rPr>
      <t xml:space="preserve">Täisterapasta, pasta </t>
    </r>
    <r>
      <rPr>
        <i/>
        <sz val="14"/>
        <rFont val="Dussmann"/>
        <charset val="186"/>
      </rPr>
      <t>(</t>
    </r>
    <r>
      <rPr>
        <b/>
        <i/>
        <sz val="14"/>
        <rFont val="Dussmann"/>
        <charset val="186"/>
      </rPr>
      <t>durumnisujahu</t>
    </r>
    <r>
      <rPr>
        <i/>
        <sz val="14"/>
        <rFont val="Dussmann"/>
        <charset val="186"/>
      </rPr>
      <t xml:space="preserve">, </t>
    </r>
    <r>
      <rPr>
        <sz val="14"/>
        <rFont val="Dussmann"/>
        <charset val="186"/>
      </rPr>
      <t>vesi), söögisool, vesi, toiduõli</t>
    </r>
  </si>
  <si>
    <t>Kinoa, keedetud</t>
  </si>
  <si>
    <t>Kinoa, vesi, söögisool</t>
  </si>
  <si>
    <t>Kõrvits, küpsetatud</t>
  </si>
  <si>
    <t>Kõrvits, küüslauk, muskaatpähkel, tüümian, toiduõli, söögisool, must pipar</t>
  </si>
  <si>
    <t>Porgandi-virsikusalat</t>
  </si>
  <si>
    <t>Porgand, virsik, oliiviõli</t>
  </si>
  <si>
    <t>Pastinaak, marineeritud punane sibul, mais</t>
  </si>
  <si>
    <t>Pastinaak, marineeritud sibul (punane sibul, sidrunimahl, õunaäädikas, vesi, söögisool, suhkur, must pipar), mais</t>
  </si>
  <si>
    <r>
      <t>Pastinaak, marineeritud sibul</t>
    </r>
    <r>
      <rPr>
        <i/>
        <sz val="14"/>
        <color rgb="FF000000"/>
        <rFont val="Dussmann"/>
        <charset val="186"/>
      </rPr>
      <t xml:space="preserve"> (punane sibul, sidrunimahl, õunaäädikas, vesi, söögisool, suhkur, must pipar),</t>
    </r>
    <r>
      <rPr>
        <sz val="14"/>
        <color indexed="8"/>
        <rFont val="Dussmann"/>
        <charset val="186"/>
      </rPr>
      <t xml:space="preserve"> mais</t>
    </r>
  </si>
  <si>
    <t>Õunamahl, õunaäädikas, toiduõli, sidrunimahl, sinepipulber, söögisool, must pipar, petersell</t>
  </si>
  <si>
    <t>Kõrvitsaseemned, päevalilleseemned, seesamiseemned</t>
  </si>
  <si>
    <t>Koorene kanakaste paprika ja porgandiga (G, L)</t>
  </si>
  <si>
    <r>
      <t xml:space="preserve">Kanakintsuliha, paprika, porgand, toiduõli, </t>
    </r>
    <r>
      <rPr>
        <b/>
        <sz val="14"/>
        <color rgb="FF000000"/>
        <rFont val="Dussmann"/>
        <charset val="186"/>
      </rPr>
      <t>nisu</t>
    </r>
    <r>
      <rPr>
        <sz val="14"/>
        <color rgb="FF000000"/>
        <rFont val="Dussmann"/>
        <charset val="186"/>
      </rPr>
      <t>jahu</t>
    </r>
    <r>
      <rPr>
        <sz val="14"/>
        <color indexed="8"/>
        <rFont val="Dussmann"/>
        <charset val="186"/>
      </rPr>
      <t xml:space="preserve">, </t>
    </r>
    <r>
      <rPr>
        <b/>
        <sz val="14"/>
        <color rgb="FF000000"/>
        <rFont val="Dussmann"/>
        <charset val="186"/>
      </rPr>
      <t>toidukoor</t>
    </r>
    <r>
      <rPr>
        <sz val="14"/>
        <color indexed="8"/>
        <rFont val="Dussmann"/>
        <charset val="186"/>
      </rPr>
      <t>, vesi,  söögisool, must pipar, petersell</t>
    </r>
  </si>
  <si>
    <t>Köögivilja-läätsehautis (L)</t>
  </si>
  <si>
    <r>
      <t xml:space="preserve">Läätsed (rohelised või pruunid), porgand, mugulsibul, küüslauk, </t>
    </r>
    <r>
      <rPr>
        <sz val="14"/>
        <color rgb="FF000000"/>
        <rFont val="Dussmann"/>
        <charset val="186"/>
      </rPr>
      <t>vars</t>
    </r>
    <r>
      <rPr>
        <b/>
        <sz val="14"/>
        <color rgb="FF000000"/>
        <rFont val="Dussmann"/>
        <charset val="186"/>
      </rPr>
      <t>seller</t>
    </r>
    <r>
      <rPr>
        <sz val="14"/>
        <color indexed="8"/>
        <rFont val="Dussmann"/>
        <charset val="186"/>
      </rPr>
      <t xml:space="preserve">, suvikõrvits, paprika, purustatud tomat, tomatipasta, </t>
    </r>
    <r>
      <rPr>
        <b/>
        <sz val="14"/>
        <color rgb="FF000000"/>
        <rFont val="Dussmann"/>
        <charset val="186"/>
      </rPr>
      <t>toidukoor</t>
    </r>
    <r>
      <rPr>
        <sz val="14"/>
        <color indexed="8"/>
        <rFont val="Dussmann"/>
        <charset val="186"/>
      </rPr>
      <t>, tüümian, petersell, söögisool, must pipar</t>
    </r>
  </si>
  <si>
    <t>Brokoli ja lillkapsas, aurutatud</t>
  </si>
  <si>
    <t>Brokoli, lillkapsas</t>
  </si>
  <si>
    <t>Valge redise-melonisalat</t>
  </si>
  <si>
    <t>Valge redis, melon</t>
  </si>
  <si>
    <t>Hiina kapsas, mais, tomat</t>
  </si>
  <si>
    <r>
      <t>Kõrvitsaseemned, päevalilleseemned,</t>
    </r>
    <r>
      <rPr>
        <b/>
        <sz val="14"/>
        <rFont val="Dussmann"/>
        <charset val="186"/>
      </rPr>
      <t xml:space="preserve"> seesamiseemned</t>
    </r>
  </si>
  <si>
    <t>Kapsas, valge/punane</t>
  </si>
  <si>
    <t>Värskekapsaborš sealihaga</t>
  </si>
  <si>
    <t>Valge peakapsas, sealiha, punapeet, porgand, mugulsibul, küüslauk, kartul, toiduõli, tomatipasta, äädikas/sidrunimahl, suhkur, söögisool, must pipar, loorber, petersell</t>
  </si>
  <si>
    <t xml:space="preserve">Värskekapsaborš punaste ubadega </t>
  </si>
  <si>
    <t>Valge peakapsas, punased oad, punapeet, porgand, mugulsibul, küüslauk, kartul, toiduõli, tomatipasta, äädikas/sidrunimahl, suhkur, söögisool, must pipar, loorber, petersell</t>
  </si>
  <si>
    <t>Hapukoor R 20% (L)</t>
  </si>
  <si>
    <t>Jõhvika mannavaht (G, VS)</t>
  </si>
  <si>
    <r>
      <t xml:space="preserve">Jõhvikas, vesi, </t>
    </r>
    <r>
      <rPr>
        <b/>
        <sz val="14"/>
        <color rgb="FF000000"/>
        <rFont val="Dussmann"/>
        <family val="2"/>
        <charset val="186"/>
      </rPr>
      <t>nisu</t>
    </r>
    <r>
      <rPr>
        <sz val="14"/>
        <color rgb="FF000000"/>
        <rFont val="Dussmann"/>
        <charset val="186"/>
      </rPr>
      <t>manna</t>
    </r>
    <r>
      <rPr>
        <sz val="14"/>
        <color indexed="8"/>
        <rFont val="Dussmann"/>
        <family val="2"/>
        <charset val="186"/>
      </rPr>
      <t>, suhkur</t>
    </r>
  </si>
  <si>
    <t>Piim R 2,5% (L), magustoidule</t>
  </si>
  <si>
    <t>Lõhepikkpoiss (G, M, PT)</t>
  </si>
  <si>
    <r>
      <rPr>
        <b/>
        <sz val="14"/>
        <color rgb="FF000000"/>
        <rFont val="Dussmann"/>
        <charset val="186"/>
      </rPr>
      <t>Lõhe</t>
    </r>
    <r>
      <rPr>
        <sz val="14"/>
        <color rgb="FF000000"/>
        <rFont val="Dussmann"/>
        <charset val="186"/>
      </rPr>
      <t>hakkliha</t>
    </r>
    <r>
      <rPr>
        <sz val="14"/>
        <color indexed="8"/>
        <rFont val="Dussmann"/>
        <charset val="186"/>
      </rPr>
      <t>, keedukartul, mugulsibul,</t>
    </r>
    <r>
      <rPr>
        <b/>
        <sz val="14"/>
        <color rgb="FF000000"/>
        <rFont val="Dussmann"/>
        <charset val="186"/>
      </rPr>
      <t xml:space="preserve"> </t>
    </r>
    <r>
      <rPr>
        <sz val="14"/>
        <color rgb="FF000000"/>
        <rFont val="Dussmann"/>
        <charset val="186"/>
      </rPr>
      <t>kana</t>
    </r>
    <r>
      <rPr>
        <b/>
        <sz val="14"/>
        <color rgb="FF000000"/>
        <rFont val="Dussmann"/>
        <charset val="186"/>
      </rPr>
      <t>muna</t>
    </r>
    <r>
      <rPr>
        <sz val="14"/>
        <color indexed="8"/>
        <rFont val="Dussmann"/>
        <charset val="186"/>
      </rPr>
      <t xml:space="preserve">, </t>
    </r>
    <r>
      <rPr>
        <b/>
        <sz val="14"/>
        <color rgb="FF000000"/>
        <rFont val="Dussmann"/>
        <charset val="186"/>
      </rPr>
      <t>riivsai</t>
    </r>
    <r>
      <rPr>
        <sz val="14"/>
        <color indexed="8"/>
        <rFont val="Dussmann"/>
        <charset val="186"/>
      </rPr>
      <t>, vesi, sidrunikoor, till, söögisool, must pipar</t>
    </r>
  </si>
  <si>
    <r>
      <t xml:space="preserve">Kikerherned, küüslauk, mugulsibul, paprika, porgand, sidrunikoor, toiduõli, piparmünt, petersell,  </t>
    </r>
    <r>
      <rPr>
        <b/>
        <sz val="14"/>
        <color rgb="FF000000"/>
        <rFont val="Dussmann"/>
        <charset val="186"/>
      </rPr>
      <t>toidukoor</t>
    </r>
    <r>
      <rPr>
        <sz val="14"/>
        <color indexed="8"/>
        <rFont val="Dussmann"/>
        <charset val="186"/>
      </rPr>
      <t>, söögisool, must pipar</t>
    </r>
  </si>
  <si>
    <r>
      <rPr>
        <b/>
        <sz val="14"/>
        <color rgb="FF000000"/>
        <rFont val="Dussmann"/>
        <charset val="186"/>
      </rPr>
      <t>Nisu</t>
    </r>
    <r>
      <rPr>
        <sz val="14"/>
        <color rgb="FF000000"/>
        <rFont val="Dussmann"/>
        <charset val="186"/>
      </rPr>
      <t>jahu</t>
    </r>
    <r>
      <rPr>
        <sz val="14"/>
        <color indexed="8"/>
        <rFont val="Dussmann"/>
        <charset val="186"/>
      </rPr>
      <t xml:space="preserve">, toiduõli, </t>
    </r>
    <r>
      <rPr>
        <b/>
        <sz val="14"/>
        <color rgb="FF000000"/>
        <rFont val="Dussmann"/>
        <charset val="186"/>
      </rPr>
      <t>piim</t>
    </r>
    <r>
      <rPr>
        <sz val="14"/>
        <color indexed="8"/>
        <rFont val="Dussmann"/>
        <charset val="186"/>
      </rPr>
      <t xml:space="preserve">, </t>
    </r>
    <r>
      <rPr>
        <b/>
        <sz val="14"/>
        <color rgb="FF000000"/>
        <rFont val="Dussmann"/>
        <charset val="186"/>
      </rPr>
      <t>toidukoor,</t>
    </r>
    <r>
      <rPr>
        <sz val="14"/>
        <color indexed="8"/>
        <rFont val="Dussmann"/>
        <charset val="186"/>
      </rPr>
      <t xml:space="preserve"> söögisool</t>
    </r>
  </si>
  <si>
    <t>Kartulipüree (L)</t>
  </si>
  <si>
    <r>
      <t xml:space="preserve">Kartul, </t>
    </r>
    <r>
      <rPr>
        <b/>
        <sz val="14"/>
        <color rgb="FF000000"/>
        <rFont val="Dussmann"/>
        <charset val="186"/>
      </rPr>
      <t>piim</t>
    </r>
    <r>
      <rPr>
        <sz val="14"/>
        <color indexed="8"/>
        <rFont val="Dussmann"/>
        <charset val="186"/>
      </rPr>
      <t xml:space="preserve">, </t>
    </r>
    <r>
      <rPr>
        <b/>
        <sz val="14"/>
        <color rgb="FF000000"/>
        <rFont val="Dussmann"/>
        <charset val="186"/>
      </rPr>
      <t>või</t>
    </r>
    <r>
      <rPr>
        <sz val="14"/>
        <color indexed="8"/>
        <rFont val="Dussmann"/>
        <charset val="186"/>
      </rPr>
      <t>, vesi, söögisool</t>
    </r>
  </si>
  <si>
    <t>Ahjuköögiviljad, röstitud</t>
  </si>
  <si>
    <t>Bataat, porgand, pastinaak, paprika, kaalikas, mugulsibul, toiduõli, söögisool, rosmariin</t>
  </si>
  <si>
    <t>Peedi-piprajuuresalat (L)</t>
  </si>
  <si>
    <r>
      <t xml:space="preserve">Keedetud peet, piprajuur (mädarõigas), õun, </t>
    </r>
    <r>
      <rPr>
        <b/>
        <sz val="14"/>
        <color rgb="FF000000"/>
        <rFont val="Dussmann"/>
        <charset val="186"/>
      </rPr>
      <t>hapukoor</t>
    </r>
    <r>
      <rPr>
        <sz val="14"/>
        <color rgb="FF000000"/>
        <rFont val="Dussmann"/>
        <charset val="186"/>
      </rPr>
      <t>,</t>
    </r>
    <r>
      <rPr>
        <sz val="14"/>
        <color indexed="8"/>
        <rFont val="Dussmann"/>
        <charset val="186"/>
      </rPr>
      <t xml:space="preserve"> õunaäädikas, suhkur, söögisool</t>
    </r>
  </si>
  <si>
    <t>Valge rõigas, riivitud kaalikas õunamahlaga, varsseller</t>
  </si>
  <si>
    <r>
      <t>Valge rõigas, (kaalikas, õunamahl), vars</t>
    </r>
    <r>
      <rPr>
        <b/>
        <sz val="14"/>
        <rFont val="Dussmann"/>
        <charset val="186"/>
      </rPr>
      <t>seller</t>
    </r>
  </si>
  <si>
    <t>Pilaff porgandi ja kanaga</t>
  </si>
  <si>
    <t>Kanaliha, riis, mugulsibul, küüslauk, porgand, toiduõli, vesi, paprikapulber, söögisool, must pipar</t>
  </si>
  <si>
    <t>Nuudlid muna ja köögiviljadega (G, L, M)</t>
  </si>
  <si>
    <r>
      <t>Täistera</t>
    </r>
    <r>
      <rPr>
        <b/>
        <sz val="14"/>
        <rFont val="Dussmann"/>
        <charset val="186"/>
      </rPr>
      <t>pasta, pasta</t>
    </r>
    <r>
      <rPr>
        <sz val="14"/>
        <rFont val="Dussmann"/>
        <charset val="186"/>
      </rPr>
      <t xml:space="preserve"> (</t>
    </r>
    <r>
      <rPr>
        <i/>
        <sz val="14"/>
        <rFont val="Dussmann"/>
        <charset val="186"/>
      </rPr>
      <t>durum</t>
    </r>
    <r>
      <rPr>
        <b/>
        <i/>
        <sz val="14"/>
        <rFont val="Dussmann"/>
        <charset val="186"/>
      </rPr>
      <t>nisuj</t>
    </r>
    <r>
      <rPr>
        <i/>
        <sz val="14"/>
        <rFont val="Dussmann"/>
        <charset val="186"/>
      </rPr>
      <t xml:space="preserve">ahu, </t>
    </r>
    <r>
      <rPr>
        <sz val="14"/>
        <rFont val="Dussmann"/>
        <charset val="186"/>
      </rPr>
      <t>vesi),</t>
    </r>
    <r>
      <rPr>
        <b/>
        <sz val="14"/>
        <rFont val="Dussmann"/>
        <charset val="186"/>
      </rPr>
      <t xml:space="preserve"> </t>
    </r>
    <r>
      <rPr>
        <sz val="14"/>
        <rFont val="Dussmann"/>
        <charset val="186"/>
      </rPr>
      <t xml:space="preserve"> rohelised herned, mugulsibul, paprika, porgand, suvikõrvits, spinat, kana</t>
    </r>
    <r>
      <rPr>
        <b/>
        <sz val="14"/>
        <rFont val="Dussmann"/>
        <charset val="186"/>
      </rPr>
      <t>muna,</t>
    </r>
    <r>
      <rPr>
        <sz val="14"/>
        <rFont val="Dussmann"/>
        <charset val="186"/>
      </rPr>
      <t xml:space="preserve"> toiduõli, söögisool, must pipar, roheline sibul</t>
    </r>
  </si>
  <si>
    <t>Ürdi-jogurtikaste (L)</t>
  </si>
  <si>
    <r>
      <t>Maitsestamata</t>
    </r>
    <r>
      <rPr>
        <b/>
        <sz val="14"/>
        <rFont val="Dussmann"/>
        <charset val="186"/>
      </rPr>
      <t xml:space="preserve"> jogurt</t>
    </r>
    <r>
      <rPr>
        <sz val="14"/>
        <rFont val="Dussmann"/>
        <charset val="186"/>
      </rPr>
      <t>, küüslauk, apelsinimahl 100% naturaalne, söögisool, petersell</t>
    </r>
  </si>
  <si>
    <t>Köögiviljasegu, aurutatud (porgand, brokoli, aeduba)</t>
  </si>
  <si>
    <t>Porgand, brokoli, aeduba</t>
  </si>
  <si>
    <t>Suvikõrvitsa-kurgisalat</t>
  </si>
  <si>
    <t>Suvikõrvits, värske kurk</t>
  </si>
  <si>
    <t>Punane kapsas, uba, porrulauk</t>
  </si>
  <si>
    <t>39. nädal</t>
  </si>
  <si>
    <t>Aasiapärane kalakarri</t>
  </si>
  <si>
    <r>
      <rPr>
        <sz val="14"/>
        <color rgb="FF000000"/>
        <rFont val="Dussmann"/>
        <charset val="186"/>
      </rPr>
      <t>Valge</t>
    </r>
    <r>
      <rPr>
        <b/>
        <sz val="14"/>
        <color rgb="FF000000"/>
        <rFont val="Dussmann"/>
        <charset val="186"/>
      </rPr>
      <t xml:space="preserve"> kalafilee</t>
    </r>
    <r>
      <rPr>
        <sz val="14"/>
        <color indexed="8"/>
        <rFont val="Dussmann"/>
        <charset val="186"/>
      </rPr>
      <t xml:space="preserve">, paprika, mugulsibul, küüslauk, toiduõli, kookosjook, </t>
    </r>
    <r>
      <rPr>
        <sz val="14"/>
        <color rgb="FF000000"/>
        <rFont val="Dussmann"/>
        <charset val="186"/>
      </rPr>
      <t>punane karripasta</t>
    </r>
    <r>
      <rPr>
        <b/>
        <sz val="14"/>
        <color rgb="FF000000"/>
        <rFont val="Dussmann"/>
        <charset val="186"/>
      </rPr>
      <t xml:space="preserve"> </t>
    </r>
    <r>
      <rPr>
        <i/>
        <sz val="14"/>
        <color rgb="FF000000"/>
        <rFont val="Dussmann"/>
        <charset val="186"/>
      </rPr>
      <t>(kuivatatud tšilli pipar (28%), sidrunhein, küüslauk, šalottsibul, sool, kaffir-laimislehed, galangal, vürsid (koriandriseemned, köömen)</t>
    </r>
    <r>
      <rPr>
        <b/>
        <sz val="14"/>
        <color rgb="FF000000"/>
        <rFont val="Dussmann"/>
        <charset val="186"/>
      </rPr>
      <t>,</t>
    </r>
    <r>
      <rPr>
        <sz val="14"/>
        <color indexed="8"/>
        <rFont val="Dussmann"/>
        <charset val="186"/>
      </rPr>
      <t xml:space="preserve"> maisitärklis, vesi, laimimahl, must pipar, söögisool, petersell</t>
    </r>
  </si>
  <si>
    <t>Kikerhernekarri</t>
  </si>
  <si>
    <r>
      <t xml:space="preserve">Kikerhernes,  paprika, mugulsibul, küüslauk, toiduõli, kookosjook, punane karripasta </t>
    </r>
    <r>
      <rPr>
        <i/>
        <sz val="14"/>
        <color rgb="FF000000"/>
        <rFont val="Dussmann"/>
        <charset val="186"/>
      </rPr>
      <t>(kuivatatud tsillipipar (28%), sidrunhein, küüslauk, šalottsibul, sool, kaffir-laimislehed, galangal, vürsid (koriandriseemned, köömen)</t>
    </r>
    <r>
      <rPr>
        <sz val="14"/>
        <color indexed="8"/>
        <rFont val="Dussmann"/>
        <charset val="186"/>
      </rPr>
      <t>, maisitärklis, vesi, laimimahl, must pipar, söögisool, petersell</t>
    </r>
  </si>
  <si>
    <r>
      <rPr>
        <b/>
        <sz val="14"/>
        <color rgb="FF000000"/>
        <rFont val="Dussmann"/>
        <charset val="186"/>
      </rPr>
      <t xml:space="preserve">Kuskuss </t>
    </r>
    <r>
      <rPr>
        <i/>
        <sz val="14"/>
        <color rgb="FF000000"/>
        <rFont val="Dussmann"/>
        <charset val="186"/>
      </rPr>
      <t>(durum</t>
    </r>
    <r>
      <rPr>
        <b/>
        <i/>
        <sz val="14"/>
        <color rgb="FF000000"/>
        <rFont val="Dussmann"/>
        <charset val="186"/>
      </rPr>
      <t>nisu</t>
    </r>
    <r>
      <rPr>
        <i/>
        <sz val="14"/>
        <color rgb="FF000000"/>
        <rFont val="Dussmann"/>
        <charset val="186"/>
      </rPr>
      <t>jahu)</t>
    </r>
    <r>
      <rPr>
        <b/>
        <i/>
        <sz val="14"/>
        <color rgb="FF000000"/>
        <rFont val="Dussmann"/>
        <charset val="186"/>
      </rPr>
      <t>,</t>
    </r>
    <r>
      <rPr>
        <sz val="14"/>
        <color indexed="8"/>
        <rFont val="Dussmann"/>
        <charset val="186"/>
      </rPr>
      <t xml:space="preserve"> vesi, söögisool</t>
    </r>
  </si>
  <si>
    <t>Beebiporgandid, aurutatud</t>
  </si>
  <si>
    <t>Peedi-küüslaugusalat</t>
  </si>
  <si>
    <t>Peet, küüslauk</t>
  </si>
  <si>
    <t>Hiina kapsas, hernes, tomat</t>
  </si>
  <si>
    <t>Hiina kapsas, roheline hernes, tomat</t>
  </si>
  <si>
    <t>Värskekapsa-hakklihahautis (segahakkliha)</t>
  </si>
  <si>
    <t>Valge peakapsas, mugulsibul, porgand, sea-veise segahakkliha, vesi, till, söögisool, must pipar</t>
  </si>
  <si>
    <t>Värskekapsa-läätsehautis</t>
  </si>
  <si>
    <t>Valge peakapsas, mugulsibul, porgand, läätsed (pruunid, rohelised), vesi, till, söögisool, must pipar</t>
  </si>
  <si>
    <t>Suvikõrvits, röstitud</t>
  </si>
  <si>
    <t>Suvikõrvits, toiduõli, söögisool</t>
  </si>
  <si>
    <t>Porgandi-õunasalat</t>
  </si>
  <si>
    <t>Porgand, õun, õunamahl, toiduõli</t>
  </si>
  <si>
    <t>Valge redis, uba, roheline sibul</t>
  </si>
  <si>
    <r>
      <t xml:space="preserve">Valge redis, uba </t>
    </r>
    <r>
      <rPr>
        <i/>
        <sz val="14"/>
        <color rgb="FF000000"/>
        <rFont val="Dussmann"/>
        <charset val="186"/>
      </rPr>
      <t xml:space="preserve">(uba, vesi, söögisool), </t>
    </r>
    <r>
      <rPr>
        <sz val="14"/>
        <color rgb="FF000000"/>
        <rFont val="Dussmann"/>
        <charset val="186"/>
      </rPr>
      <t>roheline sibul</t>
    </r>
  </si>
  <si>
    <r>
      <t xml:space="preserve">Õunamahl, õunaäädikas, toiduõli, sidrunimahl, </t>
    </r>
    <r>
      <rPr>
        <b/>
        <sz val="14"/>
        <rFont val="Dussmann"/>
        <charset val="186"/>
      </rPr>
      <t>sinepipulber,</t>
    </r>
    <r>
      <rPr>
        <sz val="14"/>
        <rFont val="Dussmann"/>
        <charset val="186"/>
      </rPr>
      <t xml:space="preserve"> söögisool, must pipar, petersell</t>
    </r>
  </si>
  <si>
    <t>Rassolnik kanalihaga (G)</t>
  </si>
  <si>
    <r>
      <t>Kanaliha, porgand, kartul, mugulsibul, hapukurk (kurk, söögisool, vesi, till), vesi,</t>
    </r>
    <r>
      <rPr>
        <b/>
        <sz val="14"/>
        <color rgb="FF000000"/>
        <rFont val="Dussmann"/>
        <charset val="186"/>
      </rPr>
      <t xml:space="preserve"> odra</t>
    </r>
    <r>
      <rPr>
        <sz val="14"/>
        <color indexed="8"/>
        <rFont val="Dussmann"/>
        <charset val="186"/>
      </rPr>
      <t>kruup, söögisool, toiduõli, petersell</t>
    </r>
  </si>
  <si>
    <t>Rassolnik põldubadega (G)</t>
  </si>
  <si>
    <r>
      <t xml:space="preserve">Põldoad, keedetud, vesi, </t>
    </r>
    <r>
      <rPr>
        <b/>
        <sz val="14"/>
        <color rgb="FF000000"/>
        <rFont val="Dussmann"/>
        <charset val="186"/>
      </rPr>
      <t>odra</t>
    </r>
    <r>
      <rPr>
        <sz val="14"/>
        <color indexed="8"/>
        <rFont val="Dussmann"/>
        <charset val="186"/>
      </rPr>
      <t>kruup, kuivaine, porgand, kartul, kooreta, toores, mugulsibul, söögisoolakurk, vedelikuta, söögisool, toiduõli, petersell, värske</t>
    </r>
  </si>
  <si>
    <t>Hapukoor R 20%</t>
  </si>
  <si>
    <t>Marjatarretis vahukoorega (L, VS)</t>
  </si>
  <si>
    <r>
      <t xml:space="preserve">Želatiin, vesi, mustsõstramahl 100% naturaalne, marjad, </t>
    </r>
    <r>
      <rPr>
        <b/>
        <sz val="14"/>
        <color rgb="FF000000"/>
        <rFont val="Dussmann"/>
        <charset val="186"/>
      </rPr>
      <t>vahukoor,</t>
    </r>
    <r>
      <rPr>
        <sz val="14"/>
        <color indexed="8"/>
        <rFont val="Dussmann"/>
        <charset val="186"/>
      </rPr>
      <t xml:space="preserve"> suhkur, vanillisuhkur</t>
    </r>
  </si>
  <si>
    <t>Banaan</t>
  </si>
  <si>
    <t>Sinepine sealihakaste (G, L)</t>
  </si>
  <si>
    <r>
      <t xml:space="preserve">Sealiha, mugulsibul, </t>
    </r>
    <r>
      <rPr>
        <b/>
        <sz val="14"/>
        <color rgb="FF000000"/>
        <rFont val="Dussmann"/>
        <charset val="186"/>
      </rPr>
      <t>hapukoor</t>
    </r>
    <r>
      <rPr>
        <sz val="14"/>
        <color indexed="8"/>
        <rFont val="Dussmann"/>
        <charset val="186"/>
      </rPr>
      <t xml:space="preserve">, vesi, toiduõli, </t>
    </r>
    <r>
      <rPr>
        <b/>
        <sz val="14"/>
        <color rgb="FF000000"/>
        <rFont val="Dussmann"/>
        <charset val="186"/>
      </rPr>
      <t>nisu</t>
    </r>
    <r>
      <rPr>
        <sz val="14"/>
        <color rgb="FF000000"/>
        <rFont val="Dussmann"/>
        <charset val="186"/>
      </rPr>
      <t>jahu</t>
    </r>
    <r>
      <rPr>
        <sz val="14"/>
        <color indexed="8"/>
        <rFont val="Dussmann"/>
        <charset val="186"/>
      </rPr>
      <t xml:space="preserve">, </t>
    </r>
    <r>
      <rPr>
        <b/>
        <sz val="14"/>
        <color rgb="FF000000"/>
        <rFont val="Dussmann"/>
        <charset val="186"/>
      </rPr>
      <t>sinepipulber</t>
    </r>
    <r>
      <rPr>
        <sz val="14"/>
        <color indexed="8"/>
        <rFont val="Dussmann"/>
        <charset val="186"/>
      </rPr>
      <t>, söögisool, must pipar, petersell</t>
    </r>
  </si>
  <si>
    <t>Juurviljapihv (G, L, M, PT)</t>
  </si>
  <si>
    <r>
      <t xml:space="preserve">Porgand, pastinaak, kartul, </t>
    </r>
    <r>
      <rPr>
        <sz val="14"/>
        <color rgb="FF000000"/>
        <rFont val="Dussmann"/>
        <charset val="186"/>
      </rPr>
      <t>täistera</t>
    </r>
    <r>
      <rPr>
        <b/>
        <sz val="14"/>
        <color rgb="FF000000"/>
        <rFont val="Dussmann"/>
        <charset val="186"/>
      </rPr>
      <t>kaera</t>
    </r>
    <r>
      <rPr>
        <sz val="14"/>
        <color rgb="FF000000"/>
        <rFont val="Dussmann"/>
        <charset val="186"/>
      </rPr>
      <t>helbed, spelta</t>
    </r>
    <r>
      <rPr>
        <b/>
        <sz val="14"/>
        <color rgb="FF000000"/>
        <rFont val="Dussmann"/>
        <charset val="186"/>
      </rPr>
      <t>nisu</t>
    </r>
    <r>
      <rPr>
        <sz val="14"/>
        <color rgb="FF000000"/>
        <rFont val="Dussmann"/>
        <charset val="186"/>
      </rPr>
      <t>jahu,</t>
    </r>
    <r>
      <rPr>
        <sz val="14"/>
        <color indexed="8"/>
        <rFont val="Dussmann"/>
        <charset val="186"/>
      </rPr>
      <t xml:space="preserve"> </t>
    </r>
    <r>
      <rPr>
        <b/>
        <sz val="14"/>
        <color rgb="FF000000"/>
        <rFont val="Dussmann"/>
        <charset val="186"/>
      </rPr>
      <t>hapukoor</t>
    </r>
    <r>
      <rPr>
        <sz val="14"/>
        <color indexed="8"/>
        <rFont val="Dussmann"/>
        <charset val="186"/>
      </rPr>
      <t>,</t>
    </r>
    <r>
      <rPr>
        <sz val="14"/>
        <color rgb="FF000000"/>
        <rFont val="Dussmann"/>
        <charset val="186"/>
      </rPr>
      <t xml:space="preserve"> kana</t>
    </r>
    <r>
      <rPr>
        <b/>
        <sz val="14"/>
        <color rgb="FF000000"/>
        <rFont val="Dussmann"/>
        <charset val="186"/>
      </rPr>
      <t>mun</t>
    </r>
    <r>
      <rPr>
        <sz val="14"/>
        <color indexed="8"/>
        <rFont val="Dussmann"/>
        <charset val="186"/>
      </rPr>
      <t xml:space="preserve">a, </t>
    </r>
    <r>
      <rPr>
        <b/>
        <sz val="14"/>
        <color rgb="FF000000"/>
        <rFont val="Dussmann"/>
        <charset val="186"/>
      </rPr>
      <t>või</t>
    </r>
    <r>
      <rPr>
        <sz val="14"/>
        <color indexed="8"/>
        <rFont val="Dussmann"/>
        <charset val="186"/>
      </rPr>
      <t>, toiduõli, tüümian, söögisool, must pipar</t>
    </r>
  </si>
  <si>
    <t>Bulgur, keedetud (G)</t>
  </si>
  <si>
    <r>
      <rPr>
        <b/>
        <sz val="14"/>
        <color rgb="FF000000"/>
        <rFont val="Dussmann"/>
        <charset val="186"/>
      </rPr>
      <t xml:space="preserve">Bulgur </t>
    </r>
    <r>
      <rPr>
        <i/>
        <sz val="14"/>
        <color rgb="FF000000"/>
        <rFont val="Dussmann"/>
        <charset val="186"/>
      </rPr>
      <t>(durum</t>
    </r>
    <r>
      <rPr>
        <b/>
        <i/>
        <sz val="14"/>
        <color rgb="FF000000"/>
        <rFont val="Dussmann"/>
        <charset val="186"/>
      </rPr>
      <t>nisu</t>
    </r>
    <r>
      <rPr>
        <i/>
        <sz val="14"/>
        <color rgb="FF000000"/>
        <rFont val="Dussmann"/>
        <charset val="186"/>
      </rPr>
      <t>jahu)</t>
    </r>
    <r>
      <rPr>
        <sz val="14"/>
        <color indexed="8"/>
        <rFont val="Dussmann"/>
        <charset val="186"/>
      </rPr>
      <t>, vesi, söögisool</t>
    </r>
  </si>
  <si>
    <t>Kodujuustu-redise-tomatisalat (L)</t>
  </si>
  <si>
    <r>
      <rPr>
        <b/>
        <sz val="14"/>
        <color rgb="FF000000"/>
        <rFont val="Dussmann"/>
        <charset val="186"/>
      </rPr>
      <t>Kodujuust</t>
    </r>
    <r>
      <rPr>
        <sz val="14"/>
        <color rgb="FF000000"/>
        <rFont val="Dussmann"/>
        <charset val="186"/>
      </rPr>
      <t xml:space="preserve">, </t>
    </r>
    <r>
      <rPr>
        <sz val="14"/>
        <color indexed="8"/>
        <rFont val="Dussmann"/>
        <charset val="186"/>
      </rPr>
      <t>tomat, redis, till,</t>
    </r>
    <r>
      <rPr>
        <b/>
        <sz val="14"/>
        <color rgb="FF000000"/>
        <rFont val="Dussmann"/>
        <charset val="186"/>
      </rPr>
      <t xml:space="preserve"> hapukoor</t>
    </r>
    <r>
      <rPr>
        <sz val="14"/>
        <color indexed="8"/>
        <rFont val="Dussmann"/>
        <charset val="186"/>
      </rPr>
      <t>, söögisool</t>
    </r>
  </si>
  <si>
    <t>Lehtsalatisegu, kikerherned peterselli ja küüslauguga, peet</t>
  </si>
  <si>
    <r>
      <t xml:space="preserve">Lehtsalatisegu </t>
    </r>
    <r>
      <rPr>
        <i/>
        <sz val="14"/>
        <color rgb="FF000000"/>
        <rFont val="Dussmann"/>
        <charset val="186"/>
      </rPr>
      <t>(jääsalat, Rooma salat, rukola, spinat)</t>
    </r>
    <r>
      <rPr>
        <sz val="14"/>
        <color indexed="8"/>
        <rFont val="Dussmann"/>
        <charset val="186"/>
      </rPr>
      <t xml:space="preserve">, kikerherned peterselli </t>
    </r>
    <r>
      <rPr>
        <i/>
        <sz val="14"/>
        <color rgb="FF000000"/>
        <rFont val="Dussmann"/>
        <charset val="186"/>
      </rPr>
      <t>(kikerherned, küüslauk, oliiviõli, petersell, söögisool)</t>
    </r>
    <r>
      <rPr>
        <sz val="14"/>
        <color indexed="8"/>
        <rFont val="Dussmann"/>
        <charset val="186"/>
      </rPr>
      <t>, peet</t>
    </r>
  </si>
  <si>
    <t>Jogurti-ürdimarinaadis broileri poolkoib (L, PT)</t>
  </si>
  <si>
    <r>
      <t>Broileri poolkoib,</t>
    </r>
    <r>
      <rPr>
        <b/>
        <sz val="14"/>
        <color rgb="FF000000"/>
        <rFont val="Dussmann"/>
        <charset val="186"/>
      </rPr>
      <t xml:space="preserve"> </t>
    </r>
    <r>
      <rPr>
        <sz val="14"/>
        <color rgb="FF000000"/>
        <rFont val="Dussmann"/>
        <charset val="186"/>
      </rPr>
      <t>maitsestamata</t>
    </r>
    <r>
      <rPr>
        <b/>
        <sz val="14"/>
        <color rgb="FF000000"/>
        <rFont val="Dussmann"/>
        <charset val="186"/>
      </rPr>
      <t xml:space="preserve"> jogurt</t>
    </r>
    <r>
      <rPr>
        <sz val="14"/>
        <color indexed="8"/>
        <rFont val="Dussmann"/>
        <charset val="186"/>
      </rPr>
      <t>, küüslauk, petersell, Prantsuse ürdisegu</t>
    </r>
    <r>
      <rPr>
        <i/>
        <sz val="14"/>
        <color rgb="FF000000"/>
        <rFont val="Dussmann"/>
        <charset val="186"/>
      </rPr>
      <t xml:space="preserve"> (rosmariin, petersell, majoraan, pune, tüümian, basiilik, aed-piparrohi, estragon)</t>
    </r>
    <r>
      <rPr>
        <sz val="14"/>
        <color indexed="8"/>
        <rFont val="Dussmann"/>
        <charset val="186"/>
      </rPr>
      <t>, toiduõli, söögisool, must pipar</t>
    </r>
  </si>
  <si>
    <t>Koorene herne- ja aedviljahautis</t>
  </si>
  <si>
    <r>
      <t xml:space="preserve">Rohelised herned, </t>
    </r>
    <r>
      <rPr>
        <b/>
        <sz val="14"/>
        <rFont val="Dussmann"/>
        <charset val="186"/>
      </rPr>
      <t>toidukoor</t>
    </r>
    <r>
      <rPr>
        <sz val="14"/>
        <rFont val="Dussmann"/>
        <charset val="186"/>
      </rPr>
      <t>, porgand, suvikõrvits, toiduõli, vesi, söögisool, must pipar, petersell</t>
    </r>
  </si>
  <si>
    <t>Soe tomatikaste</t>
  </si>
  <si>
    <t>Tomat purustatud, tomatipasta, toiduõli, küüslauk, mugulsibul, vesi, basiilik, söögisool, must pipar</t>
  </si>
  <si>
    <r>
      <t xml:space="preserve">Kartul, </t>
    </r>
    <r>
      <rPr>
        <b/>
        <sz val="14"/>
        <color rgb="FF000000"/>
        <rFont val="Dussmann"/>
        <charset val="186"/>
      </rPr>
      <t>piim</t>
    </r>
    <r>
      <rPr>
        <sz val="14"/>
        <color rgb="FF000000"/>
        <rFont val="Dussmann"/>
        <charset val="186"/>
      </rPr>
      <t>,</t>
    </r>
    <r>
      <rPr>
        <b/>
        <sz val="14"/>
        <color rgb="FF000000"/>
        <rFont val="Dussmann"/>
        <charset val="186"/>
      </rPr>
      <t xml:space="preserve"> või</t>
    </r>
    <r>
      <rPr>
        <sz val="14"/>
        <color rgb="FF000000"/>
        <rFont val="Dussmann"/>
        <charset val="186"/>
      </rPr>
      <t xml:space="preserve">, </t>
    </r>
    <r>
      <rPr>
        <sz val="14"/>
        <color indexed="8"/>
        <rFont val="Dussmann"/>
        <charset val="186"/>
      </rPr>
      <t>söögisool, vesi</t>
    </r>
  </si>
  <si>
    <t>Brokoli, aurutatud</t>
  </si>
  <si>
    <t>Brokoli</t>
  </si>
  <si>
    <t>Kolme kapsa salat ürdiõliga</t>
  </si>
  <si>
    <t>Peakapsas valge, peakapsas punane, rooskapsas</t>
  </si>
  <si>
    <t>Peet, mais, porgand</t>
  </si>
  <si>
    <t>40. nädal</t>
  </si>
  <si>
    <t>Kana-paprikahautis (G, L)</t>
  </si>
  <si>
    <r>
      <t xml:space="preserve">Kanaliha, mugulsibul, küüslauk, paprika, </t>
    </r>
    <r>
      <rPr>
        <b/>
        <sz val="14"/>
        <color rgb="FF000000"/>
        <rFont val="Dussmann"/>
        <charset val="186"/>
      </rPr>
      <t>nisu</t>
    </r>
    <r>
      <rPr>
        <sz val="14"/>
        <color rgb="FF000000"/>
        <rFont val="Dussmann"/>
        <charset val="186"/>
      </rPr>
      <t>jahu</t>
    </r>
    <r>
      <rPr>
        <sz val="14"/>
        <color indexed="8"/>
        <rFont val="Dussmann"/>
        <charset val="186"/>
      </rPr>
      <t xml:space="preserve">, </t>
    </r>
    <r>
      <rPr>
        <b/>
        <sz val="14"/>
        <color rgb="FF000000"/>
        <rFont val="Dussmann"/>
        <charset val="186"/>
      </rPr>
      <t>toidukoor</t>
    </r>
    <r>
      <rPr>
        <sz val="14"/>
        <color rgb="FF000000"/>
        <rFont val="Dussmann"/>
        <charset val="186"/>
      </rPr>
      <t xml:space="preserve">, </t>
    </r>
    <r>
      <rPr>
        <sz val="14"/>
        <color indexed="8"/>
        <rFont val="Dussmann"/>
        <charset val="186"/>
      </rPr>
      <t xml:space="preserve"> jahvatatud paprika, toiduõli, söögisool, must pipar</t>
    </r>
  </si>
  <si>
    <t>Aedviljavorm juustuga (L)</t>
  </si>
  <si>
    <r>
      <t xml:space="preserve">Kartul, porgand, brokoli, lillkapsas, suvikõrvits, mugulsibul, toiduõli, söögisool,  </t>
    </r>
    <r>
      <rPr>
        <b/>
        <sz val="14"/>
        <rFont val="Dussmann"/>
        <charset val="186"/>
      </rPr>
      <t>juust</t>
    </r>
    <r>
      <rPr>
        <sz val="14"/>
        <rFont val="Dussmann"/>
        <charset val="186"/>
      </rPr>
      <t>, must pipar, ürdid, vesi</t>
    </r>
  </si>
  <si>
    <r>
      <rPr>
        <b/>
        <sz val="14"/>
        <color rgb="FF000000"/>
        <rFont val="Dussmann"/>
        <charset val="186"/>
      </rPr>
      <t xml:space="preserve">Kuskuss </t>
    </r>
    <r>
      <rPr>
        <i/>
        <sz val="14"/>
        <color rgb="FF000000"/>
        <rFont val="Dussmann"/>
        <charset val="186"/>
      </rPr>
      <t>(durum</t>
    </r>
    <r>
      <rPr>
        <b/>
        <i/>
        <sz val="14"/>
        <color rgb="FF000000"/>
        <rFont val="Dussmann"/>
        <charset val="186"/>
      </rPr>
      <t>nisu</t>
    </r>
    <r>
      <rPr>
        <i/>
        <sz val="14"/>
        <color rgb="FF000000"/>
        <rFont val="Dussmann"/>
        <charset val="186"/>
      </rPr>
      <t>jahu</t>
    </r>
    <r>
      <rPr>
        <b/>
        <i/>
        <sz val="14"/>
        <color rgb="FF000000"/>
        <rFont val="Dussmann"/>
        <charset val="186"/>
      </rPr>
      <t>),</t>
    </r>
    <r>
      <rPr>
        <sz val="14"/>
        <color indexed="8"/>
        <rFont val="Dussmann"/>
        <charset val="186"/>
      </rPr>
      <t xml:space="preserve"> vesi, söögisool</t>
    </r>
  </si>
  <si>
    <t>Pastinaak, röstitud</t>
  </si>
  <si>
    <t>Pastinaak, toiduõli</t>
  </si>
  <si>
    <t>Kõrvitsa-apelsinisalat</t>
  </si>
  <si>
    <t>Kõrvits, apelsin</t>
  </si>
  <si>
    <t>Hiina kapsas, mais, šampinjonid peterselliga</t>
  </si>
  <si>
    <r>
      <t xml:space="preserve">Hiina kapsas, mais, šampinjonid peterselliga </t>
    </r>
    <r>
      <rPr>
        <i/>
        <sz val="14"/>
        <color rgb="FF000000"/>
        <rFont val="Dussmann"/>
        <charset val="186"/>
      </rPr>
      <t>(šampinjonid, küüslauk, petersell, toiduõli, söögisool, must pipar)</t>
    </r>
  </si>
  <si>
    <t>Böfstrooganov (G, L)</t>
  </si>
  <si>
    <r>
      <t xml:space="preserve">Veiseliha, vesi, </t>
    </r>
    <r>
      <rPr>
        <b/>
        <sz val="14"/>
        <color rgb="FF000000"/>
        <rFont val="Dussmann"/>
        <charset val="186"/>
      </rPr>
      <t>hapukoor</t>
    </r>
    <r>
      <rPr>
        <sz val="14"/>
        <color indexed="8"/>
        <rFont val="Dussmann"/>
        <charset val="186"/>
      </rPr>
      <t>, mugulsibul, tomatipüree,</t>
    </r>
    <r>
      <rPr>
        <b/>
        <sz val="14"/>
        <color rgb="FF000000"/>
        <rFont val="Dussmann"/>
        <charset val="186"/>
      </rPr>
      <t xml:space="preserve"> nisu</t>
    </r>
    <r>
      <rPr>
        <sz val="14"/>
        <color indexed="8"/>
        <rFont val="Dussmann"/>
        <charset val="186"/>
      </rPr>
      <t xml:space="preserve">jahu, toiduõli, </t>
    </r>
    <r>
      <rPr>
        <b/>
        <sz val="14"/>
        <color rgb="FF000000"/>
        <rFont val="Dussmann"/>
        <charset val="186"/>
      </rPr>
      <t>sinep</t>
    </r>
    <r>
      <rPr>
        <sz val="14"/>
        <color indexed="8"/>
        <rFont val="Dussmann"/>
        <charset val="186"/>
      </rPr>
      <t xml:space="preserve">, petersell, must pipar </t>
    </r>
  </si>
  <si>
    <t>Läätsestrooganov (G, L)</t>
  </si>
  <si>
    <r>
      <t xml:space="preserve">Läätsed, </t>
    </r>
    <r>
      <rPr>
        <b/>
        <sz val="14"/>
        <color rgb="FF000000"/>
        <rFont val="Dussmann"/>
        <charset val="186"/>
      </rPr>
      <t>hapukoor</t>
    </r>
    <r>
      <rPr>
        <sz val="14"/>
        <color indexed="8"/>
        <rFont val="Dussmann"/>
        <charset val="186"/>
      </rPr>
      <t xml:space="preserve"> , mugulsibul, tomatipüree, </t>
    </r>
    <r>
      <rPr>
        <b/>
        <sz val="14"/>
        <color rgb="FF000000"/>
        <rFont val="Dussmann"/>
        <charset val="186"/>
      </rPr>
      <t>nisujahu</t>
    </r>
    <r>
      <rPr>
        <sz val="14"/>
        <color indexed="8"/>
        <rFont val="Dussmann"/>
        <charset val="186"/>
      </rPr>
      <t xml:space="preserve">, vesi,  toiduõli, </t>
    </r>
    <r>
      <rPr>
        <b/>
        <sz val="14"/>
        <color rgb="FF000000"/>
        <rFont val="Dussmann"/>
        <charset val="186"/>
      </rPr>
      <t>sinep</t>
    </r>
    <r>
      <rPr>
        <sz val="14"/>
        <color indexed="8"/>
        <rFont val="Dussmann"/>
        <charset val="186"/>
      </rPr>
      <t>, must pipar, söögisool, värske petersel</t>
    </r>
  </si>
  <si>
    <r>
      <t>Täister</t>
    </r>
    <r>
      <rPr>
        <b/>
        <sz val="14"/>
        <rFont val="Dussmann"/>
        <charset val="186"/>
      </rPr>
      <t>apasta, pasta</t>
    </r>
    <r>
      <rPr>
        <sz val="14"/>
        <rFont val="Dussmann"/>
        <charset val="186"/>
      </rPr>
      <t xml:space="preserve"> </t>
    </r>
    <r>
      <rPr>
        <i/>
        <sz val="14"/>
        <rFont val="Dussmann"/>
        <charset val="186"/>
      </rPr>
      <t>(durum</t>
    </r>
    <r>
      <rPr>
        <b/>
        <i/>
        <sz val="14"/>
        <rFont val="Dussmann"/>
        <charset val="186"/>
      </rPr>
      <t>nisu</t>
    </r>
    <r>
      <rPr>
        <i/>
        <sz val="14"/>
        <rFont val="Dussmann"/>
        <charset val="186"/>
      </rPr>
      <t>jahu</t>
    </r>
    <r>
      <rPr>
        <b/>
        <i/>
        <sz val="14"/>
        <rFont val="Dussmann"/>
        <charset val="186"/>
      </rPr>
      <t xml:space="preserve">, </t>
    </r>
    <r>
      <rPr>
        <i/>
        <sz val="14"/>
        <rFont val="Dussmann"/>
        <charset val="186"/>
      </rPr>
      <t>vesi),</t>
    </r>
    <r>
      <rPr>
        <sz val="14"/>
        <rFont val="Dussmann"/>
        <charset val="186"/>
      </rPr>
      <t xml:space="preserve"> söögisool, vesi, toiduõli</t>
    </r>
  </si>
  <si>
    <t>Porgand, röstitud</t>
  </si>
  <si>
    <r>
      <t xml:space="preserve">Porgand, toiduõli, tüümian, </t>
    </r>
    <r>
      <rPr>
        <b/>
        <sz val="14"/>
        <color rgb="FF000000"/>
        <rFont val="Dussmann"/>
        <charset val="186"/>
      </rPr>
      <t xml:space="preserve">mesi, </t>
    </r>
    <r>
      <rPr>
        <sz val="14"/>
        <color rgb="FF000000"/>
        <rFont val="Dussmann"/>
        <charset val="186"/>
      </rPr>
      <t>söögisool</t>
    </r>
  </si>
  <si>
    <t>Kapsa-kurgisalat tilliga</t>
  </si>
  <si>
    <t>Valge peakapsas, värske kurk, till</t>
  </si>
  <si>
    <t>Redis, peet, hernes</t>
  </si>
  <si>
    <t>Redis, peet, roheline hernes</t>
  </si>
  <si>
    <t>Värskekapsasupp kanalihaga</t>
  </si>
  <si>
    <t>Kanaliha, valge peakapsas, kartul, porgand, mugulsibul, toiduõli, söögisool, vesi, must pipar, loorber, till</t>
  </si>
  <si>
    <t xml:space="preserve">Värskekapsasupp kikerhernestega </t>
  </si>
  <si>
    <t>Kikerherned, valge peakapsas, kartul, porgand, mugulsibul, toiduõli, söögisool, vesi, must pipar, loorber, till</t>
  </si>
  <si>
    <t>Hapukoor, R 10%</t>
  </si>
  <si>
    <t>Kohupiimakreem mustikakisselliga (L, VS)</t>
  </si>
  <si>
    <r>
      <t xml:space="preserve">Maitsestamat </t>
    </r>
    <r>
      <rPr>
        <b/>
        <sz val="14"/>
        <color rgb="FF000000"/>
        <rFont val="Dussmann"/>
        <charset val="186"/>
      </rPr>
      <t>kohupiim</t>
    </r>
    <r>
      <rPr>
        <sz val="14"/>
        <color indexed="8"/>
        <rFont val="Dussmann"/>
        <charset val="186"/>
      </rPr>
      <t xml:space="preserve">, </t>
    </r>
    <r>
      <rPr>
        <b/>
        <sz val="14"/>
        <color rgb="FF000000"/>
        <rFont val="Dussmann"/>
        <charset val="186"/>
      </rPr>
      <t>vahukoor</t>
    </r>
    <r>
      <rPr>
        <sz val="14"/>
        <color indexed="8"/>
        <rFont val="Dussmann"/>
        <charset val="186"/>
      </rPr>
      <t xml:space="preserve">, maitsestamata </t>
    </r>
    <r>
      <rPr>
        <b/>
        <sz val="14"/>
        <color rgb="FF000000"/>
        <rFont val="Dussmann"/>
        <charset val="186"/>
      </rPr>
      <t>jogur</t>
    </r>
    <r>
      <rPr>
        <sz val="14"/>
        <color indexed="8"/>
        <rFont val="Dussmann"/>
        <charset val="186"/>
      </rPr>
      <t>, suhkur, vanillisuhkur, mustikas, vesi, kartulitärklis</t>
    </r>
  </si>
  <si>
    <t>Tartu Tamme Gümnaasium Gümnaasium</t>
  </si>
  <si>
    <t>Hakkliha-porgandipikkpoiss (G, M, PT)</t>
  </si>
  <si>
    <r>
      <t xml:space="preserve">Sea-veise segahakkliha, porgand, mugulsibul, </t>
    </r>
    <r>
      <rPr>
        <b/>
        <sz val="14"/>
        <color rgb="FF000000"/>
        <rFont val="Dussmann"/>
        <charset val="186"/>
      </rPr>
      <t>riivsai</t>
    </r>
    <r>
      <rPr>
        <sz val="14"/>
        <color indexed="8"/>
        <rFont val="Dussmann"/>
        <charset val="186"/>
      </rPr>
      <t xml:space="preserve">, </t>
    </r>
    <r>
      <rPr>
        <sz val="14"/>
        <color rgb="FF000000"/>
        <rFont val="Dussmann"/>
        <charset val="186"/>
      </rPr>
      <t>kana</t>
    </r>
    <r>
      <rPr>
        <b/>
        <sz val="14"/>
        <color rgb="FF000000"/>
        <rFont val="Dussmann"/>
        <charset val="186"/>
      </rPr>
      <t>muna</t>
    </r>
    <r>
      <rPr>
        <sz val="14"/>
        <color indexed="8"/>
        <rFont val="Dussmann"/>
        <charset val="186"/>
      </rPr>
      <t>, vesi, toiduõli, söögisool, must pipar</t>
    </r>
  </si>
  <si>
    <t>Üleküpsetatud suvikõrvits (G, L)</t>
  </si>
  <si>
    <r>
      <t xml:space="preserve">Suvikõrvits, </t>
    </r>
    <r>
      <rPr>
        <b/>
        <sz val="14"/>
        <color rgb="FF000000"/>
        <rFont val="Dussmann"/>
        <charset val="186"/>
      </rPr>
      <t>hapukoor</t>
    </r>
    <r>
      <rPr>
        <sz val="14"/>
        <color indexed="8"/>
        <rFont val="Dussmann"/>
        <charset val="186"/>
      </rPr>
      <t xml:space="preserve">, </t>
    </r>
    <r>
      <rPr>
        <b/>
        <sz val="14"/>
        <color rgb="FF000000"/>
        <rFont val="Dussmann"/>
        <charset val="186"/>
      </rPr>
      <t>juust</t>
    </r>
    <r>
      <rPr>
        <sz val="14"/>
        <color indexed="8"/>
        <rFont val="Dussmann"/>
        <charset val="186"/>
      </rPr>
      <t xml:space="preserve">, </t>
    </r>
    <r>
      <rPr>
        <b/>
        <sz val="14"/>
        <color rgb="FF000000"/>
        <rFont val="Dussmann"/>
        <charset val="186"/>
      </rPr>
      <t>nisu</t>
    </r>
    <r>
      <rPr>
        <sz val="14"/>
        <color rgb="FF000000"/>
        <rFont val="Dussmann"/>
        <charset val="186"/>
      </rPr>
      <t>jahu</t>
    </r>
    <r>
      <rPr>
        <sz val="14"/>
        <color indexed="8"/>
        <rFont val="Dussmann"/>
        <charset val="186"/>
      </rPr>
      <t>, toiduõli, söögisool, must pipar</t>
    </r>
  </si>
  <si>
    <t>Soe praeleemekaste (G, L)</t>
  </si>
  <si>
    <r>
      <t xml:space="preserve">Praeleem, vesi, </t>
    </r>
    <r>
      <rPr>
        <b/>
        <sz val="14"/>
        <color rgb="FF000000"/>
        <rFont val="Dussmann"/>
        <charset val="186"/>
      </rPr>
      <t>kohvikoor</t>
    </r>
    <r>
      <rPr>
        <sz val="14"/>
        <color indexed="8"/>
        <rFont val="Dussmann"/>
        <charset val="186"/>
      </rPr>
      <t xml:space="preserve">, </t>
    </r>
    <r>
      <rPr>
        <b/>
        <sz val="14"/>
        <color rgb="FF000000"/>
        <rFont val="Dussmann"/>
        <charset val="186"/>
      </rPr>
      <t>nisu</t>
    </r>
    <r>
      <rPr>
        <sz val="14"/>
        <color rgb="FF000000"/>
        <rFont val="Dussmann"/>
        <charset val="186"/>
      </rPr>
      <t>jahu</t>
    </r>
    <r>
      <rPr>
        <sz val="14"/>
        <color indexed="8"/>
        <rFont val="Dussmann"/>
        <charset val="186"/>
      </rPr>
      <t>, toiduõli, söögisool, must pipar</t>
    </r>
  </si>
  <si>
    <t>Porgandi-paprikasalat punase sibulaga</t>
  </si>
  <si>
    <t>Peet, uba (keedetud), roheline sibul</t>
  </si>
  <si>
    <t>Lõhepasta spinati ja sidruniga (G, L)</t>
  </si>
  <si>
    <r>
      <rPr>
        <b/>
        <sz val="14"/>
        <color rgb="FF000000"/>
        <rFont val="Dussmann"/>
        <charset val="186"/>
      </rPr>
      <t>Täisterapasta</t>
    </r>
    <r>
      <rPr>
        <sz val="14"/>
        <color indexed="8"/>
        <rFont val="Dussmann"/>
        <family val="2"/>
        <charset val="186"/>
      </rPr>
      <t xml:space="preserve">/ </t>
    </r>
    <r>
      <rPr>
        <b/>
        <sz val="14"/>
        <color rgb="FF000000"/>
        <rFont val="Dussmann"/>
        <charset val="186"/>
      </rPr>
      <t>pasta</t>
    </r>
    <r>
      <rPr>
        <sz val="14"/>
        <color indexed="8"/>
        <rFont val="Dussmann"/>
        <family val="2"/>
        <charset val="186"/>
      </rPr>
      <t xml:space="preserve"> (</t>
    </r>
    <r>
      <rPr>
        <b/>
        <sz val="14"/>
        <color rgb="FF000000"/>
        <rFont val="Dussmann"/>
        <charset val="186"/>
      </rPr>
      <t>durumnisujahu</t>
    </r>
    <r>
      <rPr>
        <sz val="14"/>
        <color indexed="8"/>
        <rFont val="Dussmann"/>
        <family val="2"/>
        <charset val="186"/>
      </rPr>
      <t xml:space="preserve">, vesi), </t>
    </r>
    <r>
      <rPr>
        <b/>
        <sz val="14"/>
        <color rgb="FF000000"/>
        <rFont val="Dussmann"/>
        <charset val="186"/>
      </rPr>
      <t>lõhe</t>
    </r>
    <r>
      <rPr>
        <sz val="14"/>
        <color indexed="8"/>
        <rFont val="Dussmann"/>
        <family val="2"/>
        <charset val="186"/>
      </rPr>
      <t xml:space="preserve">, </t>
    </r>
    <r>
      <rPr>
        <b/>
        <sz val="14"/>
        <color rgb="FF000000"/>
        <rFont val="Dussmann"/>
        <charset val="186"/>
      </rPr>
      <t>toidukoor</t>
    </r>
    <r>
      <rPr>
        <sz val="14"/>
        <color indexed="8"/>
        <rFont val="Dussmann"/>
        <family val="2"/>
        <charset val="186"/>
      </rPr>
      <t>, mugulsibul, porrulauk, spinat, toiduõli,  sidrunimahl, vesi,  söögisool, must pipar, till</t>
    </r>
  </si>
  <si>
    <t>Rohelise herne pasta (G, L)</t>
  </si>
  <si>
    <r>
      <rPr>
        <b/>
        <sz val="14"/>
        <color rgb="FF000000"/>
        <rFont val="Dussmann"/>
        <charset val="186"/>
      </rPr>
      <t>Täisterapasta/pasta</t>
    </r>
    <r>
      <rPr>
        <sz val="14"/>
        <color indexed="8"/>
        <rFont val="Dussmann"/>
        <family val="2"/>
        <charset val="186"/>
      </rPr>
      <t xml:space="preserve"> (</t>
    </r>
    <r>
      <rPr>
        <b/>
        <sz val="14"/>
        <color rgb="FF000000"/>
        <rFont val="Dussmann"/>
        <charset val="186"/>
      </rPr>
      <t>durumnisujahu</t>
    </r>
    <r>
      <rPr>
        <sz val="14"/>
        <color indexed="8"/>
        <rFont val="Dussmann"/>
        <family val="2"/>
        <charset val="186"/>
      </rPr>
      <t xml:space="preserve">, vesi), rohelised herned,  mugulsibul, küüslauk, toiduõli, sulatatud </t>
    </r>
    <r>
      <rPr>
        <b/>
        <sz val="14"/>
        <color rgb="FF000000"/>
        <rFont val="Dussmann"/>
        <charset val="186"/>
      </rPr>
      <t>juust</t>
    </r>
    <r>
      <rPr>
        <sz val="14"/>
        <color indexed="8"/>
        <rFont val="Dussmann"/>
        <family val="2"/>
        <charset val="186"/>
      </rPr>
      <t xml:space="preserve">, </t>
    </r>
    <r>
      <rPr>
        <b/>
        <sz val="14"/>
        <color rgb="FF000000"/>
        <rFont val="Dussmann"/>
        <charset val="186"/>
      </rPr>
      <t>toidukoor</t>
    </r>
    <r>
      <rPr>
        <sz val="14"/>
        <color indexed="8"/>
        <rFont val="Dussmann"/>
        <family val="2"/>
        <charset val="186"/>
      </rPr>
      <t>, vesi,  söögisool, must pipar</t>
    </r>
  </si>
  <si>
    <t>Maitsestamata kodujuust, tomat, redis, till, hapukoor, söögisool</t>
  </si>
  <si>
    <t>Lehtsalatisegu, kikerherned peterselli ja küüslauguga, kaalikas</t>
  </si>
  <si>
    <t>Lehtsalatisegu (Jääsalat, Rooma salat, rukola, spinat), kikerherned peterselliga (kikerherned, küüslauk, oliiviõli, petersell, söögisool), kaalikas</t>
  </si>
  <si>
    <r>
      <t xml:space="preserve">Õunamahl, õunaäädikas, toiduõli, sidrunimahl, </t>
    </r>
    <r>
      <rPr>
        <b/>
        <sz val="14"/>
        <color rgb="FF000000"/>
        <rFont val="Dussmann"/>
        <charset val="186"/>
      </rPr>
      <t>sinepipulber</t>
    </r>
    <r>
      <rPr>
        <sz val="14"/>
        <color indexed="8"/>
        <rFont val="Dussmann"/>
        <family val="2"/>
        <charset val="186"/>
      </rPr>
      <t>, söögisool, must pipar, petersell</t>
    </r>
  </si>
  <si>
    <r>
      <t xml:space="preserve">Kõrvitsaseemned, päevalilleseemned, </t>
    </r>
    <r>
      <rPr>
        <b/>
        <sz val="14"/>
        <color rgb="FF000000"/>
        <rFont val="Dussmann"/>
        <charset val="186"/>
      </rPr>
      <t>seesamiseemned</t>
    </r>
  </si>
  <si>
    <t>41. nädal</t>
  </si>
  <si>
    <t>Kurzeme strooganov (G, L)</t>
  </si>
  <si>
    <r>
      <t xml:space="preserve">Sealiha, peekon, mugulsibul, hapukurk, </t>
    </r>
    <r>
      <rPr>
        <b/>
        <sz val="14"/>
        <color rgb="FF000000"/>
        <rFont val="Dussmann"/>
        <charset val="186"/>
      </rPr>
      <t>nisu</t>
    </r>
    <r>
      <rPr>
        <sz val="14"/>
        <color rgb="FF000000"/>
        <rFont val="Dussmann"/>
        <charset val="186"/>
      </rPr>
      <t>jahu</t>
    </r>
    <r>
      <rPr>
        <sz val="14"/>
        <color indexed="8"/>
        <rFont val="Dussmann"/>
        <charset val="186"/>
      </rPr>
      <t xml:space="preserve">, </t>
    </r>
    <r>
      <rPr>
        <b/>
        <sz val="14"/>
        <color rgb="FF000000"/>
        <rFont val="Dussmann"/>
        <charset val="186"/>
      </rPr>
      <t>hapukoor</t>
    </r>
    <r>
      <rPr>
        <sz val="14"/>
        <color indexed="8"/>
        <rFont val="Dussmann"/>
        <charset val="186"/>
      </rPr>
      <t>, vesi, söögisool, must pipar</t>
    </r>
  </si>
  <si>
    <t>Seenestrooganov (G, L)</t>
  </si>
  <si>
    <r>
      <t>Šampinjonid, mugulsibul, tomatipüree,</t>
    </r>
    <r>
      <rPr>
        <b/>
        <sz val="14"/>
        <color rgb="FF000000"/>
        <rFont val="Dussmann"/>
        <charset val="186"/>
      </rPr>
      <t xml:space="preserve"> nisu</t>
    </r>
    <r>
      <rPr>
        <sz val="14"/>
        <color rgb="FF000000"/>
        <rFont val="Dussmann"/>
        <charset val="186"/>
      </rPr>
      <t>jahu</t>
    </r>
    <r>
      <rPr>
        <b/>
        <sz val="14"/>
        <color rgb="FF000000"/>
        <rFont val="Dussmann"/>
        <charset val="186"/>
      </rPr>
      <t>,</t>
    </r>
    <r>
      <rPr>
        <sz val="14"/>
        <color indexed="8"/>
        <rFont val="Dussmann"/>
        <charset val="186"/>
      </rPr>
      <t xml:space="preserve"> toiduõli, vesi, söögisool, must pipar</t>
    </r>
  </si>
  <si>
    <r>
      <t>Täistera</t>
    </r>
    <r>
      <rPr>
        <b/>
        <sz val="14"/>
        <rFont val="Dussmann"/>
        <charset val="186"/>
      </rPr>
      <t>pasta, pasta</t>
    </r>
    <r>
      <rPr>
        <sz val="14"/>
        <rFont val="Dussmann"/>
        <charset val="186"/>
      </rPr>
      <t xml:space="preserve"> </t>
    </r>
    <r>
      <rPr>
        <i/>
        <sz val="14"/>
        <rFont val="Dussmann"/>
        <charset val="186"/>
      </rPr>
      <t>(</t>
    </r>
    <r>
      <rPr>
        <b/>
        <i/>
        <sz val="14"/>
        <rFont val="Dussmann"/>
        <charset val="186"/>
      </rPr>
      <t>durumnisujahu</t>
    </r>
    <r>
      <rPr>
        <b/>
        <sz val="14"/>
        <rFont val="Dussmann"/>
        <charset val="186"/>
      </rPr>
      <t xml:space="preserve">, </t>
    </r>
    <r>
      <rPr>
        <sz val="14"/>
        <rFont val="Dussmann"/>
        <charset val="186"/>
      </rPr>
      <t>vesi), söögisool, vesi, toiduõli</t>
    </r>
  </si>
  <si>
    <t>Hiina kapsas, ananass, oliiviõli</t>
  </si>
  <si>
    <t>Kartulivorm kanalihaga (L, M)</t>
  </si>
  <si>
    <r>
      <t>Kartul, sealiha, kana</t>
    </r>
    <r>
      <rPr>
        <b/>
        <sz val="14"/>
        <rFont val="Dussmann"/>
        <charset val="186"/>
      </rPr>
      <t>muna</t>
    </r>
    <r>
      <rPr>
        <sz val="14"/>
        <rFont val="Dussmann"/>
        <charset val="186"/>
      </rPr>
      <t xml:space="preserve">, </t>
    </r>
    <r>
      <rPr>
        <b/>
        <sz val="14"/>
        <rFont val="Dussmann"/>
        <charset val="186"/>
      </rPr>
      <t>piim</t>
    </r>
    <r>
      <rPr>
        <sz val="14"/>
        <rFont val="Dussmann"/>
        <charset val="186"/>
      </rPr>
      <t>, mugulsibul, söögisool, must pipar, petersell</t>
    </r>
  </si>
  <si>
    <t xml:space="preserve">Kikerherne-köögiviljapajal (L) </t>
  </si>
  <si>
    <r>
      <t xml:space="preserve">Kikerherned, paprika, porgand, mugulsibul, küüslauk, sidrun, piparmünt, petersell, </t>
    </r>
    <r>
      <rPr>
        <b/>
        <sz val="14"/>
        <rFont val="Dussmann"/>
        <charset val="186"/>
      </rPr>
      <t>toidukoor</t>
    </r>
    <r>
      <rPr>
        <sz val="14"/>
        <rFont val="Dussmann"/>
        <charset val="186"/>
      </rPr>
      <t>, vesi, toiduõli, söögisool, must pipar</t>
    </r>
  </si>
  <si>
    <r>
      <rPr>
        <b/>
        <sz val="14"/>
        <rFont val="Dussmann"/>
        <charset val="186"/>
      </rPr>
      <t>Piim</t>
    </r>
    <r>
      <rPr>
        <sz val="14"/>
        <rFont val="Dussmann"/>
        <charset val="186"/>
      </rPr>
      <t xml:space="preserve">, toiduõli, </t>
    </r>
    <r>
      <rPr>
        <b/>
        <sz val="14"/>
        <rFont val="Dussmann"/>
        <charset val="186"/>
      </rPr>
      <t>nisu</t>
    </r>
    <r>
      <rPr>
        <sz val="14"/>
        <rFont val="Dussmann"/>
        <charset val="186"/>
      </rPr>
      <t>jahu</t>
    </r>
    <r>
      <rPr>
        <b/>
        <sz val="14"/>
        <rFont val="Dussmann"/>
        <charset val="186"/>
      </rPr>
      <t xml:space="preserve">, </t>
    </r>
    <r>
      <rPr>
        <sz val="14"/>
        <rFont val="Dussmann"/>
        <charset val="186"/>
      </rPr>
      <t>söögisool, must pipar</t>
    </r>
  </si>
  <si>
    <t>Punase kapsa-apelsinisalat</t>
  </si>
  <si>
    <t>Punane peakapsas, apelsin</t>
  </si>
  <si>
    <t>Peet, hernes, redis</t>
  </si>
  <si>
    <t>Peet, roheline hernes, redis</t>
  </si>
  <si>
    <t>Hakklihasupp köögiviljadega</t>
  </si>
  <si>
    <t>Kartul, porgand, pastinaak, roheline hernes, mugulsibul, paprika, porgand, toiduõli,  sea-veise segahakkliha, naturaalne sealihapuljong, vesi, söögisool, must pipar, petersell, till</t>
  </si>
  <si>
    <t>Tomati-läätsesupp</t>
  </si>
  <si>
    <t>Kartul, porgand, mugulsibul, paprika, tomatipasta, küüslauk, läätsed, toiduõli, sidrunimahl, kuivatatud pune, basiilik, loorber, vesi, petersell</t>
  </si>
  <si>
    <t>Jogurti-kamadessert marjadega (G, L, VS)</t>
  </si>
  <si>
    <r>
      <rPr>
        <sz val="14"/>
        <color rgb="FF000000"/>
        <rFont val="Dussmann"/>
        <charset val="186"/>
      </rPr>
      <t>Maitsestamata</t>
    </r>
    <r>
      <rPr>
        <b/>
        <sz val="14"/>
        <color rgb="FF000000"/>
        <rFont val="Dussmann"/>
        <charset val="186"/>
      </rPr>
      <t xml:space="preserve"> jogurt</t>
    </r>
    <r>
      <rPr>
        <sz val="14"/>
        <color rgb="FF000000"/>
        <rFont val="Dussmann"/>
        <charset val="186"/>
      </rPr>
      <t xml:space="preserve">, </t>
    </r>
    <r>
      <rPr>
        <b/>
        <sz val="14"/>
        <color rgb="FF000000"/>
        <rFont val="Dussmann"/>
        <charset val="186"/>
      </rPr>
      <t>vahukoor</t>
    </r>
    <r>
      <rPr>
        <sz val="14"/>
        <color indexed="8"/>
        <rFont val="Dussmann"/>
        <charset val="186"/>
      </rPr>
      <t xml:space="preserve">, suhkur, </t>
    </r>
    <r>
      <rPr>
        <b/>
        <sz val="14"/>
        <color rgb="FF000000"/>
        <rFont val="Dussmann"/>
        <charset val="186"/>
      </rPr>
      <t>kamajahu (</t>
    </r>
    <r>
      <rPr>
        <b/>
        <i/>
        <sz val="14"/>
        <color rgb="FF000000"/>
        <rFont val="Dussmann"/>
        <charset val="186"/>
      </rPr>
      <t xml:space="preserve">nisu, rukis, oder, </t>
    </r>
    <r>
      <rPr>
        <i/>
        <sz val="14"/>
        <color rgb="FF000000"/>
        <rFont val="Dussmann"/>
        <charset val="186"/>
      </rPr>
      <t>hernes</t>
    </r>
    <r>
      <rPr>
        <b/>
        <sz val="14"/>
        <color rgb="FF000000"/>
        <rFont val="Dussmann"/>
        <charset val="186"/>
      </rPr>
      <t>)</t>
    </r>
    <r>
      <rPr>
        <sz val="14"/>
        <color indexed="8"/>
        <rFont val="Dussmann"/>
        <charset val="186"/>
      </rPr>
      <t>, vaarikas,  maasikas, suhkruta, vesi, suhkur</t>
    </r>
  </si>
  <si>
    <t>Melon</t>
  </si>
  <si>
    <t>Kala-kartuliroog porrulaugu ja tilliga</t>
  </si>
  <si>
    <r>
      <rPr>
        <sz val="14"/>
        <color rgb="FF000000"/>
        <rFont val="Dussmann"/>
        <charset val="186"/>
      </rPr>
      <t xml:space="preserve">Valge </t>
    </r>
    <r>
      <rPr>
        <b/>
        <sz val="14"/>
        <color rgb="FF000000"/>
        <rFont val="Dussmann"/>
        <charset val="186"/>
      </rPr>
      <t>kalafilee</t>
    </r>
    <r>
      <rPr>
        <sz val="14"/>
        <color indexed="8"/>
        <rFont val="Dussmann"/>
        <charset val="186"/>
      </rPr>
      <t xml:space="preserve">, </t>
    </r>
    <r>
      <rPr>
        <b/>
        <sz val="14"/>
        <color rgb="FF000000"/>
        <rFont val="Dussmann"/>
        <charset val="186"/>
      </rPr>
      <t>lõhe</t>
    </r>
    <r>
      <rPr>
        <sz val="14"/>
        <color indexed="8"/>
        <rFont val="Dussmann"/>
        <charset val="186"/>
      </rPr>
      <t>, kartul, porrulauk, mugulsibul, toiduõli, vesi, söögisool, must pipar, till</t>
    </r>
  </si>
  <si>
    <t>Kartuli-suvikõrvitsavorm juustuga (M, L)</t>
  </si>
  <si>
    <r>
      <t xml:space="preserve">Kartul, suvikõrvits, mugulsibul, </t>
    </r>
    <r>
      <rPr>
        <b/>
        <sz val="14"/>
        <color rgb="FF000000"/>
        <rFont val="Dussmann"/>
        <charset val="186"/>
      </rPr>
      <t>juust</t>
    </r>
    <r>
      <rPr>
        <sz val="14"/>
        <color indexed="8"/>
        <rFont val="Dussmann"/>
        <charset val="186"/>
      </rPr>
      <t xml:space="preserve">, </t>
    </r>
    <r>
      <rPr>
        <b/>
        <sz val="14"/>
        <color rgb="FF000000"/>
        <rFont val="Dussmann"/>
        <charset val="186"/>
      </rPr>
      <t>kohvikoor</t>
    </r>
    <r>
      <rPr>
        <sz val="14"/>
        <color indexed="8"/>
        <rFont val="Dussmann"/>
        <charset val="186"/>
      </rPr>
      <t xml:space="preserve">, </t>
    </r>
    <r>
      <rPr>
        <sz val="14"/>
        <color rgb="FF000000"/>
        <rFont val="Dussmann"/>
        <charset val="186"/>
      </rPr>
      <t>kana</t>
    </r>
    <r>
      <rPr>
        <b/>
        <sz val="14"/>
        <color rgb="FF000000"/>
        <rFont val="Dussmann"/>
        <charset val="186"/>
      </rPr>
      <t>muna</t>
    </r>
    <r>
      <rPr>
        <sz val="14"/>
        <color indexed="8"/>
        <rFont val="Dussmann"/>
        <charset val="186"/>
      </rPr>
      <t>, toiduõli, must pipar, söögisool, till</t>
    </r>
  </si>
  <si>
    <t>Jogurti-kodujuustukaste (L)</t>
  </si>
  <si>
    <r>
      <rPr>
        <b/>
        <sz val="14"/>
        <color rgb="FF000000"/>
        <rFont val="Dussmann"/>
        <charset val="186"/>
      </rPr>
      <t>Kodujuust</t>
    </r>
    <r>
      <rPr>
        <sz val="14"/>
        <color rgb="FF000000"/>
        <rFont val="Dussmann"/>
        <charset val="186"/>
      </rPr>
      <t>, maitsestamata</t>
    </r>
    <r>
      <rPr>
        <b/>
        <sz val="14"/>
        <color rgb="FF000000"/>
        <rFont val="Dussmann"/>
        <charset val="186"/>
      </rPr>
      <t xml:space="preserve"> jogurt</t>
    </r>
    <r>
      <rPr>
        <sz val="14"/>
        <color rgb="FF000000"/>
        <rFont val="Dussmann"/>
        <charset val="186"/>
      </rPr>
      <t>,  küüslauk, sidrunimahl, söögisool, suhkur, must pipar, till</t>
    </r>
  </si>
  <si>
    <r>
      <t xml:space="preserve">Kapsas, </t>
    </r>
    <r>
      <rPr>
        <b/>
        <sz val="14"/>
        <color rgb="FF000000"/>
        <rFont val="Dussmann"/>
        <charset val="186"/>
      </rPr>
      <t xml:space="preserve">edamame uba </t>
    </r>
    <r>
      <rPr>
        <b/>
        <i/>
        <sz val="14"/>
        <color rgb="FF000000"/>
        <rFont val="Dussmann"/>
        <charset val="186"/>
      </rPr>
      <t>(sojauba)</t>
    </r>
    <r>
      <rPr>
        <b/>
        <sz val="14"/>
        <color rgb="FF000000"/>
        <rFont val="Dussmann"/>
        <charset val="186"/>
      </rPr>
      <t xml:space="preserve">, </t>
    </r>
    <r>
      <rPr>
        <sz val="14"/>
        <color rgb="FF000000"/>
        <rFont val="Dussmann"/>
        <charset val="186"/>
      </rPr>
      <t>tomat</t>
    </r>
  </si>
  <si>
    <t>Kalkunilihaguljašš (G)</t>
  </si>
  <si>
    <r>
      <t xml:space="preserve">Kalkuniliha, mugulsibul, küüslauk, </t>
    </r>
    <r>
      <rPr>
        <b/>
        <sz val="12"/>
        <color rgb="FF000000"/>
        <rFont val="Dussmann"/>
        <family val="2"/>
        <charset val="186"/>
      </rPr>
      <t>nisu</t>
    </r>
    <r>
      <rPr>
        <sz val="12"/>
        <color rgb="FF000000"/>
        <rFont val="Dussmann"/>
        <charset val="186"/>
      </rPr>
      <t>jahu</t>
    </r>
    <r>
      <rPr>
        <sz val="12"/>
        <color rgb="FF000000"/>
        <rFont val="Dussmann"/>
        <family val="2"/>
        <charset val="186"/>
      </rPr>
      <t xml:space="preserve">, </t>
    </r>
    <r>
      <rPr>
        <sz val="12"/>
        <color indexed="8"/>
        <rFont val="Dussmann"/>
        <family val="2"/>
        <charset val="186"/>
      </rPr>
      <t>toiduõli, jahvatatud paprika, tomatipasta, vesi, söögisool, must pipar, till</t>
    </r>
  </si>
  <si>
    <t>Guljašš punaste ubadega (L)</t>
  </si>
  <si>
    <t>Punased oad, mugulsibul, küüslauk, tomatipüree, toiduõli, söögisool, must pipar, paprika, hapukoor, roheline sibul, vesi</t>
  </si>
  <si>
    <r>
      <rPr>
        <b/>
        <sz val="12"/>
        <color rgb="FF000000"/>
        <rFont val="Dussmann"/>
        <family val="2"/>
        <charset val="186"/>
      </rPr>
      <t xml:space="preserve">Kuskuss </t>
    </r>
    <r>
      <rPr>
        <i/>
        <sz val="10"/>
        <color rgb="FF000000"/>
        <rFont val="Dussmann"/>
        <charset val="186"/>
      </rPr>
      <t>(durum</t>
    </r>
    <r>
      <rPr>
        <b/>
        <i/>
        <sz val="10"/>
        <color rgb="FF000000"/>
        <rFont val="Dussmann"/>
        <family val="2"/>
        <charset val="186"/>
      </rPr>
      <t>nisu</t>
    </r>
    <r>
      <rPr>
        <i/>
        <sz val="10"/>
        <color rgb="FF000000"/>
        <rFont val="Dussmann"/>
        <charset val="186"/>
      </rPr>
      <t>jahu)</t>
    </r>
    <r>
      <rPr>
        <sz val="12"/>
        <color indexed="8"/>
        <rFont val="Dussmann"/>
        <family val="2"/>
        <charset val="186"/>
      </rPr>
      <t>, vesi, söögisool</t>
    </r>
  </si>
  <si>
    <t>Peet, Hiina kapsas, oad (keedetud)</t>
  </si>
  <si>
    <t>Peet, Hiina kapsas, uba</t>
  </si>
  <si>
    <r>
      <t xml:space="preserve">Kõrvitsaseemned, päevalilleseemned, </t>
    </r>
    <r>
      <rPr>
        <b/>
        <sz val="12"/>
        <rFont val="Dussmann"/>
        <family val="2"/>
        <charset val="186"/>
      </rPr>
      <t>seesamiseemned</t>
    </r>
  </si>
  <si>
    <t>42. nädal</t>
  </si>
  <si>
    <t>Magushapu kanapada seesamiseemnetega</t>
  </si>
  <si>
    <r>
      <t xml:space="preserve">Kanaliha, porgand, paprika, küüslauk, ananass,  tomatipasta, vesi, ingver, toiduõli, ananassimahl, maisitärklis, sidrunimahl, suhkur, söögisool, must pipar, </t>
    </r>
    <r>
      <rPr>
        <b/>
        <sz val="14"/>
        <color rgb="FF000000"/>
        <rFont val="Dussmann"/>
        <charset val="186"/>
      </rPr>
      <t>seesamiseemned</t>
    </r>
    <r>
      <rPr>
        <sz val="14"/>
        <color indexed="8"/>
        <rFont val="Dussmann"/>
        <charset val="186"/>
      </rPr>
      <t>, petersell</t>
    </r>
  </si>
  <si>
    <t>Magushapu tofupada seesamiseemnetega</t>
  </si>
  <si>
    <r>
      <rPr>
        <b/>
        <sz val="14"/>
        <color rgb="FF000000"/>
        <rFont val="Dussmann"/>
        <charset val="186"/>
      </rPr>
      <t>Tofu</t>
    </r>
    <r>
      <rPr>
        <i/>
        <sz val="14"/>
        <color rgb="FF000000"/>
        <rFont val="Dussmann"/>
        <charset val="186"/>
      </rPr>
      <t xml:space="preserve"> (vesi</t>
    </r>
    <r>
      <rPr>
        <b/>
        <i/>
        <sz val="14"/>
        <color rgb="FF000000"/>
        <rFont val="Dussmann"/>
        <charset val="186"/>
      </rPr>
      <t xml:space="preserve">, sojauba,  </t>
    </r>
    <r>
      <rPr>
        <i/>
        <sz val="14"/>
        <color rgb="FF000000"/>
        <rFont val="Dussmann"/>
        <charset val="186"/>
      </rPr>
      <t>sidrunhape</t>
    </r>
    <r>
      <rPr>
        <sz val="14"/>
        <color rgb="FF000000"/>
        <rFont val="Dussmann"/>
        <charset val="186"/>
      </rPr>
      <t>),</t>
    </r>
    <r>
      <rPr>
        <sz val="14"/>
        <color indexed="8"/>
        <rFont val="Dussmann"/>
        <charset val="186"/>
      </rPr>
      <t xml:space="preserve"> porgand, paprika, küüslauk, ananass,  tomatipasta, vesi, ingver, toiduõli, ananassimahl, maisitärklis, sidrunimahl, suhkur, söögisool, must pipar,</t>
    </r>
    <r>
      <rPr>
        <b/>
        <sz val="14"/>
        <color rgb="FF000000"/>
        <rFont val="Dussmann"/>
        <charset val="186"/>
      </rPr>
      <t xml:space="preserve"> seesamiseemned</t>
    </r>
    <r>
      <rPr>
        <sz val="14"/>
        <color indexed="8"/>
        <rFont val="Dussmann"/>
        <charset val="186"/>
      </rPr>
      <t>, petersell</t>
    </r>
  </si>
  <si>
    <r>
      <rPr>
        <b/>
        <sz val="14"/>
        <color rgb="FF000000"/>
        <rFont val="Dussmann"/>
        <charset val="186"/>
      </rPr>
      <t xml:space="preserve">Bulgur </t>
    </r>
    <r>
      <rPr>
        <b/>
        <i/>
        <sz val="14"/>
        <color rgb="FF000000"/>
        <rFont val="Dussmann"/>
        <charset val="186"/>
      </rPr>
      <t>(durumnisujahu)</t>
    </r>
    <r>
      <rPr>
        <sz val="14"/>
        <color indexed="8"/>
        <rFont val="Dussmann"/>
        <charset val="186"/>
      </rPr>
      <t>, vesi, söögisool</t>
    </r>
  </si>
  <si>
    <t>Porgandi-mangosalat</t>
  </si>
  <si>
    <t>Porgand, mango, toiduõli</t>
  </si>
  <si>
    <t>Jääsalat, marineeritud šampinjonid, valge redis</t>
  </si>
  <si>
    <r>
      <t xml:space="preserve">Jääsalat, marineeritud šampinjonid </t>
    </r>
    <r>
      <rPr>
        <i/>
        <sz val="14"/>
        <rFont val="Dussmann"/>
        <charset val="186"/>
      </rPr>
      <t>(šampinjonid, küüslauk, petersell, toiduõli, söögisool, must pipar),</t>
    </r>
    <r>
      <rPr>
        <sz val="14"/>
        <rFont val="Dussmann"/>
        <charset val="186"/>
      </rPr>
      <t xml:space="preserve"> valge redis</t>
    </r>
  </si>
  <si>
    <t>Lõhekaste (G, L)</t>
  </si>
  <si>
    <r>
      <t xml:space="preserve">Lõhe, soe valge kaste ( toiduõli, </t>
    </r>
    <r>
      <rPr>
        <b/>
        <sz val="14"/>
        <rFont val="Dussmann"/>
        <charset val="186"/>
      </rPr>
      <t>nisu</t>
    </r>
    <r>
      <rPr>
        <sz val="14"/>
        <rFont val="Dussmann"/>
        <charset val="186"/>
      </rPr>
      <t xml:space="preserve">jahu, </t>
    </r>
    <r>
      <rPr>
        <b/>
        <sz val="14"/>
        <rFont val="Dussmann"/>
        <charset val="186"/>
      </rPr>
      <t>piim</t>
    </r>
    <r>
      <rPr>
        <sz val="14"/>
        <rFont val="Dussmann"/>
        <charset val="186"/>
      </rPr>
      <t>, söögisool, toidukoor), till</t>
    </r>
  </si>
  <si>
    <t>Koorene köögiviljakaste peterselliga (G, L)</t>
  </si>
  <si>
    <r>
      <t xml:space="preserve">Kaalikas, mugulsibul, pastinaak, porgand, toiduõli, </t>
    </r>
    <r>
      <rPr>
        <b/>
        <sz val="14"/>
        <rFont val="Dussmann"/>
        <charset val="186"/>
      </rPr>
      <t>nisu</t>
    </r>
    <r>
      <rPr>
        <sz val="14"/>
        <rFont val="Dussmann"/>
        <charset val="186"/>
      </rPr>
      <t>jahu</t>
    </r>
    <r>
      <rPr>
        <b/>
        <sz val="14"/>
        <rFont val="Dussmann"/>
        <charset val="186"/>
      </rPr>
      <t xml:space="preserve"> </t>
    </r>
    <r>
      <rPr>
        <sz val="14"/>
        <rFont val="Dussmann"/>
        <charset val="186"/>
      </rPr>
      <t xml:space="preserve">söögisool, </t>
    </r>
    <r>
      <rPr>
        <b/>
        <sz val="14"/>
        <rFont val="Dussmann"/>
        <charset val="186"/>
      </rPr>
      <t>piim</t>
    </r>
    <r>
      <rPr>
        <sz val="14"/>
        <rFont val="Dussmann"/>
        <charset val="186"/>
      </rPr>
      <t xml:space="preserve">, </t>
    </r>
    <r>
      <rPr>
        <b/>
        <sz val="14"/>
        <rFont val="Dussmann"/>
        <charset val="186"/>
      </rPr>
      <t>toidukoor</t>
    </r>
    <r>
      <rPr>
        <sz val="14"/>
        <rFont val="Dussmann"/>
        <charset val="186"/>
      </rPr>
      <t>,  must pipar, petersell</t>
    </r>
  </si>
  <si>
    <t>Pastinaak, küpsetatud</t>
  </si>
  <si>
    <t>Keedupeet, roheline sibul</t>
  </si>
  <si>
    <t>Kapsas, kikerhernes (keedetud), tomat</t>
  </si>
  <si>
    <r>
      <t xml:space="preserve">Valge peakapsas, kikerhernes </t>
    </r>
    <r>
      <rPr>
        <i/>
        <sz val="14"/>
        <color rgb="FF000000"/>
        <rFont val="Dussmann"/>
        <charset val="186"/>
      </rPr>
      <t xml:space="preserve">(kikerhernes, vesi, söögisool), </t>
    </r>
    <r>
      <rPr>
        <sz val="14"/>
        <color rgb="FF000000"/>
        <rFont val="Dussmann"/>
        <charset val="186"/>
      </rPr>
      <t>tomat</t>
    </r>
  </si>
  <si>
    <t>Minestronesupp kanalihaga (G)</t>
  </si>
  <si>
    <r>
      <t xml:space="preserve">Kanaliha, porgand, kartul, </t>
    </r>
    <r>
      <rPr>
        <b/>
        <sz val="14"/>
        <color rgb="FF000000"/>
        <rFont val="Dussmann"/>
        <family val="2"/>
        <charset val="186"/>
      </rPr>
      <t>pasta</t>
    </r>
    <r>
      <rPr>
        <sz val="14"/>
        <color indexed="8"/>
        <rFont val="Dussmann"/>
        <family val="2"/>
        <charset val="186"/>
      </rPr>
      <t xml:space="preserve"> </t>
    </r>
    <r>
      <rPr>
        <i/>
        <sz val="10"/>
        <color rgb="FF000000"/>
        <rFont val="Dussmann"/>
        <charset val="186"/>
      </rPr>
      <t>(durum</t>
    </r>
    <r>
      <rPr>
        <b/>
        <i/>
        <sz val="10"/>
        <color rgb="FF000000"/>
        <rFont val="Dussmann"/>
        <charset val="186"/>
      </rPr>
      <t>nisu</t>
    </r>
    <r>
      <rPr>
        <i/>
        <sz val="10"/>
        <color rgb="FF000000"/>
        <rFont val="Dussmann"/>
        <charset val="186"/>
      </rPr>
      <t>jahu, vesi)</t>
    </r>
    <r>
      <rPr>
        <sz val="14"/>
        <color indexed="8"/>
        <rFont val="Dussmann"/>
        <family val="2"/>
        <charset val="186"/>
      </rPr>
      <t>, suvikõrvits, aedoad,  porrulauk, mugulsibul, küüslauk, tomatipasta, toiduõli, vesi, kanapuljong, söögisool, mus pipar, basiilik, pune</t>
    </r>
  </si>
  <si>
    <t>Minestrone supp punaste ubadega (G)</t>
  </si>
  <si>
    <r>
      <t xml:space="preserve">Punased oad, porgand, kartul, </t>
    </r>
    <r>
      <rPr>
        <b/>
        <sz val="14"/>
        <color rgb="FF000000"/>
        <rFont val="Dussmann"/>
        <family val="2"/>
        <charset val="186"/>
      </rPr>
      <t>pasta</t>
    </r>
    <r>
      <rPr>
        <sz val="14"/>
        <color indexed="8"/>
        <rFont val="Dussmann"/>
        <family val="2"/>
        <charset val="186"/>
      </rPr>
      <t xml:space="preserve"> </t>
    </r>
    <r>
      <rPr>
        <sz val="10"/>
        <color rgb="FF000000"/>
        <rFont val="Dussmann"/>
        <charset val="186"/>
      </rPr>
      <t>(</t>
    </r>
    <r>
      <rPr>
        <i/>
        <sz val="10"/>
        <color rgb="FF000000"/>
        <rFont val="Dussmann"/>
        <charset val="186"/>
      </rPr>
      <t>durum</t>
    </r>
    <r>
      <rPr>
        <b/>
        <i/>
        <sz val="10"/>
        <color rgb="FF000000"/>
        <rFont val="Dussmann"/>
        <charset val="186"/>
      </rPr>
      <t>nisu</t>
    </r>
    <r>
      <rPr>
        <i/>
        <sz val="10"/>
        <color rgb="FF000000"/>
        <rFont val="Dussmann"/>
        <charset val="186"/>
      </rPr>
      <t>jahu</t>
    </r>
    <r>
      <rPr>
        <sz val="10"/>
        <color rgb="FF000000"/>
        <rFont val="Dussmann"/>
        <charset val="186"/>
      </rPr>
      <t>, vesi</t>
    </r>
    <r>
      <rPr>
        <sz val="14"/>
        <color indexed="8"/>
        <rFont val="Dussmann"/>
        <family val="2"/>
        <charset val="186"/>
      </rPr>
      <t>), suvikõrvits, spinat,  porrulauk, mugulsibul, küüslauk, tomatipasta, toiduõli, vesi, kanapuljong, söögisool, mus pipar, basiilik, pune</t>
    </r>
  </si>
  <si>
    <t>Mustika panna cotta (L)</t>
  </si>
  <si>
    <r>
      <rPr>
        <sz val="14"/>
        <color rgb="FF000000"/>
        <rFont val="Dussmann"/>
        <charset val="186"/>
      </rPr>
      <t>Maitsestamata</t>
    </r>
    <r>
      <rPr>
        <b/>
        <sz val="14"/>
        <color rgb="FF000000"/>
        <rFont val="Dussmann"/>
        <family val="2"/>
        <charset val="186"/>
      </rPr>
      <t xml:space="preserve"> jogurt</t>
    </r>
    <r>
      <rPr>
        <sz val="14"/>
        <color rgb="FF000000"/>
        <rFont val="Dussmann"/>
        <family val="2"/>
        <charset val="186"/>
      </rPr>
      <t xml:space="preserve">, </t>
    </r>
    <r>
      <rPr>
        <b/>
        <sz val="14"/>
        <color rgb="FF000000"/>
        <rFont val="Dussmann"/>
        <family val="2"/>
        <charset val="186"/>
      </rPr>
      <t>piim</t>
    </r>
    <r>
      <rPr>
        <sz val="14"/>
        <color rgb="FF000000"/>
        <rFont val="Dussmann"/>
        <family val="2"/>
        <charset val="186"/>
      </rPr>
      <t>,</t>
    </r>
    <r>
      <rPr>
        <sz val="14"/>
        <color indexed="8"/>
        <rFont val="Dussmann"/>
        <family val="2"/>
        <charset val="186"/>
      </rPr>
      <t xml:space="preserve"> mustikad, </t>
    </r>
    <r>
      <rPr>
        <b/>
        <sz val="14"/>
        <color rgb="FF000000"/>
        <rFont val="Dussmann"/>
        <family val="2"/>
        <charset val="186"/>
      </rPr>
      <t>vahukoor</t>
    </r>
    <r>
      <rPr>
        <sz val="14"/>
        <color rgb="FF000000"/>
        <rFont val="Dussmann"/>
        <family val="2"/>
        <charset val="186"/>
      </rPr>
      <t>, želatiin, vesi, vanillisuhkur, suhkur</t>
    </r>
  </si>
  <si>
    <t>Riisi-köögiviljaroog sealihaga</t>
  </si>
  <si>
    <t>Sealiha, riis, porgand, paprika, mugulsibul, küüslauk, rohelised herned, tomatipasta, toiduõli, söögisool, must pipar, maitseroheline</t>
  </si>
  <si>
    <t>Riisiroog muna ja köögiviljadega (M)</t>
  </si>
  <si>
    <r>
      <t xml:space="preserve">Riis, </t>
    </r>
    <r>
      <rPr>
        <sz val="14"/>
        <color rgb="FF000000"/>
        <rFont val="Dussmann"/>
        <charset val="186"/>
      </rPr>
      <t>kana</t>
    </r>
    <r>
      <rPr>
        <b/>
        <sz val="14"/>
        <color rgb="FF000000"/>
        <rFont val="Dussmann"/>
        <charset val="186"/>
      </rPr>
      <t>muna</t>
    </r>
    <r>
      <rPr>
        <sz val="14"/>
        <color indexed="8"/>
        <rFont val="Dussmann"/>
        <charset val="186"/>
      </rPr>
      <t>, porgand, paprika, suvikõrvits, mugulsibul, spinat, rohelised herned, toiduõli, söögisool, must pipar, roheline sibul</t>
    </r>
  </si>
  <si>
    <r>
      <rPr>
        <sz val="14"/>
        <color rgb="FF000000"/>
        <rFont val="Dussmann"/>
        <charset val="186"/>
      </rPr>
      <t>Maitsestamata</t>
    </r>
    <r>
      <rPr>
        <b/>
        <sz val="14"/>
        <color rgb="FF000000"/>
        <rFont val="Dussmann"/>
        <charset val="186"/>
      </rPr>
      <t xml:space="preserve"> jogurt</t>
    </r>
    <r>
      <rPr>
        <sz val="14"/>
        <color indexed="8"/>
        <rFont val="Dussmann"/>
        <charset val="186"/>
      </rPr>
      <t>, küüslauk, apelsinimahl 100% naturaalne, söögisool, petersell</t>
    </r>
  </si>
  <si>
    <t>Aedoad, aurutatud</t>
  </si>
  <si>
    <t>Kapsa-paprikasalat</t>
  </si>
  <si>
    <t>Valge peakapsas, paprika</t>
  </si>
  <si>
    <t>Kõrvits, spinat, nuikapsas</t>
  </si>
  <si>
    <t>Pasta Bolognese vormiroog (G)</t>
  </si>
  <si>
    <r>
      <rPr>
        <b/>
        <sz val="14"/>
        <color rgb="FF000000"/>
        <rFont val="Dussmann"/>
        <charset val="186"/>
      </rPr>
      <t>Pasta</t>
    </r>
    <r>
      <rPr>
        <sz val="14"/>
        <color rgb="FF000000"/>
        <rFont val="Dussmann"/>
        <charset val="186"/>
      </rPr>
      <t xml:space="preserve"> (durum</t>
    </r>
    <r>
      <rPr>
        <b/>
        <sz val="14"/>
        <color rgb="FF000000"/>
        <rFont val="Dussmann"/>
        <charset val="186"/>
      </rPr>
      <t>nisu</t>
    </r>
    <r>
      <rPr>
        <sz val="14"/>
        <color rgb="FF000000"/>
        <rFont val="Dussmann"/>
        <charset val="186"/>
      </rPr>
      <t>jahu, vesi), purustatud tomat, veisehakkliha, vesi, mugulsibul, porgand, tomatipasta, küüslauk, toiduõli, pune, must pipar, söögisool, basiilik</t>
    </r>
  </si>
  <si>
    <t>Pasta kikerherne ja juustuga (G, L)</t>
  </si>
  <si>
    <r>
      <t>Täistera</t>
    </r>
    <r>
      <rPr>
        <b/>
        <sz val="14"/>
        <rFont val="Dussmann"/>
        <charset val="186"/>
      </rPr>
      <t>pasta</t>
    </r>
    <r>
      <rPr>
        <sz val="14"/>
        <rFont val="Dussmann"/>
        <charset val="186"/>
      </rPr>
      <t xml:space="preserve">, </t>
    </r>
    <r>
      <rPr>
        <b/>
        <sz val="14"/>
        <rFont val="Dussmann"/>
        <charset val="186"/>
      </rPr>
      <t>pasta</t>
    </r>
    <r>
      <rPr>
        <sz val="14"/>
        <rFont val="Dussmann"/>
        <charset val="186"/>
      </rPr>
      <t xml:space="preserve"> (durum</t>
    </r>
    <r>
      <rPr>
        <b/>
        <sz val="14"/>
        <rFont val="Dussmann"/>
        <charset val="186"/>
      </rPr>
      <t>nisu</t>
    </r>
    <r>
      <rPr>
        <sz val="14"/>
        <rFont val="Dussmann"/>
        <charset val="186"/>
      </rPr>
      <t xml:space="preserve">jahu, vesi), kikerherned, paprika, mugulsibul, küüslauk, suvikõrvits, </t>
    </r>
    <r>
      <rPr>
        <b/>
        <sz val="14"/>
        <rFont val="Dussmann"/>
        <charset val="186"/>
      </rPr>
      <t>juust</t>
    </r>
    <r>
      <rPr>
        <sz val="14"/>
        <rFont val="Dussmann"/>
        <charset val="186"/>
      </rPr>
      <t xml:space="preserve"> , vesi, toiduõli söögisool, must pipar, basiilik, pune,  jahvatatud tšillipipar, petersell</t>
    </r>
  </si>
  <si>
    <t>Tomatikaste</t>
  </si>
  <si>
    <t>Purustatud tomat, tomatipasta, vesi, suhkur, petersell, mustpipar, söögisool</t>
  </si>
  <si>
    <t>Lehtsalatisegu</t>
  </si>
  <si>
    <t>Jääsalat, Rooma salat, spinat, rukola</t>
  </si>
  <si>
    <t>Peet, kaalikas, kurk</t>
  </si>
  <si>
    <t>44. nädal</t>
  </si>
  <si>
    <t>Kana-karrikaste (L)</t>
  </si>
  <si>
    <r>
      <t xml:space="preserve">Kanaliha, vesi, </t>
    </r>
    <r>
      <rPr>
        <b/>
        <sz val="14"/>
        <color rgb="FF000000"/>
        <rFont val="Dussmann"/>
        <charset val="186"/>
      </rPr>
      <t>toidukoor</t>
    </r>
    <r>
      <rPr>
        <sz val="14"/>
        <color indexed="8"/>
        <rFont val="Dussmann"/>
        <charset val="186"/>
      </rPr>
      <t xml:space="preserve">, mugulsibul, toiduõli, maisitärklis, </t>
    </r>
    <r>
      <rPr>
        <i/>
        <sz val="14"/>
        <color rgb="FF000000"/>
        <rFont val="Dussmann"/>
        <charset val="186"/>
      </rPr>
      <t>karripulber (koriander, kurkum, põld-lambalääts, Cayenne`i pipar, apteegitill, vürtsköömen, must pipar),</t>
    </r>
    <r>
      <rPr>
        <sz val="14"/>
        <color indexed="8"/>
        <rFont val="Dussmann"/>
        <charset val="186"/>
      </rPr>
      <t xml:space="preserve"> värske petersell, must pipar </t>
    </r>
  </si>
  <si>
    <t>Kikerherne-karrikaste (G, L)</t>
  </si>
  <si>
    <r>
      <t xml:space="preserve">Kikerherned, vesi, </t>
    </r>
    <r>
      <rPr>
        <b/>
        <sz val="14"/>
        <color rgb="FF000000"/>
        <rFont val="Dussmann"/>
        <charset val="186"/>
      </rPr>
      <t>toidukoor</t>
    </r>
    <r>
      <rPr>
        <sz val="14"/>
        <color rgb="FF000000"/>
        <rFont val="Dussmann"/>
        <charset val="186"/>
      </rPr>
      <t>,</t>
    </r>
    <r>
      <rPr>
        <sz val="14"/>
        <color indexed="8"/>
        <rFont val="Dussmann"/>
        <charset val="186"/>
      </rPr>
      <t xml:space="preserve"> </t>
    </r>
    <r>
      <rPr>
        <b/>
        <sz val="14"/>
        <color rgb="FF000000"/>
        <rFont val="Dussmann"/>
        <charset val="186"/>
      </rPr>
      <t>nisu</t>
    </r>
    <r>
      <rPr>
        <sz val="14"/>
        <color rgb="FF000000"/>
        <rFont val="Dussmann"/>
        <charset val="186"/>
      </rPr>
      <t>jahu</t>
    </r>
    <r>
      <rPr>
        <b/>
        <sz val="14"/>
        <color rgb="FF000000"/>
        <rFont val="Dussmann"/>
        <charset val="186"/>
      </rPr>
      <t xml:space="preserve">, </t>
    </r>
    <r>
      <rPr>
        <sz val="14"/>
        <color indexed="8"/>
        <rFont val="Dussmann"/>
        <charset val="186"/>
      </rPr>
      <t>mugulsibul, toiduõli, maisitärklis, karripulber</t>
    </r>
    <r>
      <rPr>
        <i/>
        <sz val="14"/>
        <color rgb="FF000000"/>
        <rFont val="Dussmann"/>
        <charset val="186"/>
      </rPr>
      <t xml:space="preserve"> (koriander, kurkum, põld-lambalääts, Cayenne`i pipar, apteegitill, vürtsköömen, must pipar)</t>
    </r>
    <r>
      <rPr>
        <sz val="14"/>
        <color indexed="8"/>
        <rFont val="Dussmann"/>
        <charset val="186"/>
      </rPr>
      <t xml:space="preserve">, värske petersell, must pipar </t>
    </r>
  </si>
  <si>
    <r>
      <rPr>
        <b/>
        <sz val="14"/>
        <color rgb="FF000000"/>
        <rFont val="Dussmann"/>
        <charset val="186"/>
      </rPr>
      <t xml:space="preserve">Kuskuss </t>
    </r>
    <r>
      <rPr>
        <i/>
        <sz val="14"/>
        <color rgb="FF000000"/>
        <rFont val="Dussmann"/>
        <charset val="186"/>
      </rPr>
      <t>(durum</t>
    </r>
    <r>
      <rPr>
        <b/>
        <i/>
        <sz val="14"/>
        <color rgb="FF000000"/>
        <rFont val="Dussmann"/>
        <charset val="186"/>
      </rPr>
      <t>nisu</t>
    </r>
    <r>
      <rPr>
        <i/>
        <sz val="14"/>
        <color rgb="FF000000"/>
        <rFont val="Dussmann"/>
        <charset val="186"/>
      </rPr>
      <t>jahu)</t>
    </r>
    <r>
      <rPr>
        <b/>
        <i/>
        <sz val="14"/>
        <color rgb="FF000000"/>
        <rFont val="Dussmann"/>
        <charset val="186"/>
      </rPr>
      <t xml:space="preserve">, </t>
    </r>
    <r>
      <rPr>
        <sz val="14"/>
        <color indexed="8"/>
        <rFont val="Dussmann"/>
        <charset val="186"/>
      </rPr>
      <t>vesi, söögisool</t>
    </r>
  </si>
  <si>
    <t>Porgand, toiduõli, söögisool</t>
  </si>
  <si>
    <t>Hiina kapsas, roheline hernes, porrulauk</t>
  </si>
  <si>
    <t>Kalakaste tilliga (G, L)</t>
  </si>
  <si>
    <r>
      <t>Valge</t>
    </r>
    <r>
      <rPr>
        <b/>
        <sz val="14"/>
        <rFont val="Dussmann"/>
        <charset val="186"/>
      </rPr>
      <t xml:space="preserve"> kala</t>
    </r>
    <r>
      <rPr>
        <sz val="14"/>
        <rFont val="Dussmann"/>
        <charset val="186"/>
      </rPr>
      <t xml:space="preserve">, </t>
    </r>
    <r>
      <rPr>
        <b/>
        <sz val="14"/>
        <rFont val="Dussmann"/>
        <charset val="186"/>
      </rPr>
      <t>nisu</t>
    </r>
    <r>
      <rPr>
        <sz val="14"/>
        <rFont val="Dussmann"/>
        <charset val="186"/>
      </rPr>
      <t xml:space="preserve">jahu, toiduõli,  </t>
    </r>
    <r>
      <rPr>
        <b/>
        <sz val="14"/>
        <rFont val="Dussmann"/>
        <charset val="186"/>
      </rPr>
      <t>piim</t>
    </r>
    <r>
      <rPr>
        <sz val="14"/>
        <rFont val="Dussmann"/>
        <charset val="186"/>
      </rPr>
      <t xml:space="preserve">, </t>
    </r>
    <r>
      <rPr>
        <b/>
        <sz val="14"/>
        <rFont val="Dussmann"/>
        <charset val="186"/>
      </rPr>
      <t>toidukoor</t>
    </r>
    <r>
      <rPr>
        <sz val="14"/>
        <rFont val="Dussmann"/>
        <charset val="186"/>
      </rPr>
      <t>, söögisool, must pipar, till</t>
    </r>
  </si>
  <si>
    <t>Kreemjas köögiviljakaste sulatatud juustuga ja basiilikuga (L)</t>
  </si>
  <si>
    <r>
      <t>Suvikõrvits, porgand, mugulsibul, küüslauk, paprika, sulatatud</t>
    </r>
    <r>
      <rPr>
        <b/>
        <sz val="14"/>
        <rFont val="Dussmann"/>
        <charset val="186"/>
      </rPr>
      <t xml:space="preserve"> juust</t>
    </r>
    <r>
      <rPr>
        <sz val="14"/>
        <rFont val="Dussmann"/>
        <charset val="186"/>
      </rPr>
      <t>, vesi, must pipar, basiilik</t>
    </r>
  </si>
  <si>
    <r>
      <t>Täistera</t>
    </r>
    <r>
      <rPr>
        <b/>
        <sz val="14"/>
        <rFont val="Dussmann"/>
        <charset val="186"/>
      </rPr>
      <t>pasta, pasta</t>
    </r>
    <r>
      <rPr>
        <sz val="14"/>
        <rFont val="Dussmann"/>
        <charset val="186"/>
      </rPr>
      <t xml:space="preserve"> </t>
    </r>
    <r>
      <rPr>
        <i/>
        <sz val="14"/>
        <rFont val="Dussmann"/>
        <charset val="186"/>
      </rPr>
      <t>(durum</t>
    </r>
    <r>
      <rPr>
        <b/>
        <i/>
        <sz val="14"/>
        <rFont val="Dussmann"/>
        <charset val="186"/>
      </rPr>
      <t>nisu</t>
    </r>
    <r>
      <rPr>
        <i/>
        <sz val="14"/>
        <rFont val="Dussmann"/>
        <charset val="186"/>
      </rPr>
      <t>jahu</t>
    </r>
    <r>
      <rPr>
        <b/>
        <i/>
        <sz val="14"/>
        <rFont val="Dussmann"/>
        <charset val="186"/>
      </rPr>
      <t xml:space="preserve">, </t>
    </r>
    <r>
      <rPr>
        <i/>
        <sz val="14"/>
        <rFont val="Dussmann"/>
        <charset val="186"/>
      </rPr>
      <t>vesi),</t>
    </r>
    <r>
      <rPr>
        <sz val="14"/>
        <rFont val="Dussmann"/>
        <charset val="186"/>
      </rPr>
      <t xml:space="preserve"> söögisool, vesi, toiduõli</t>
    </r>
  </si>
  <si>
    <t>Valge redise-paprikasalat</t>
  </si>
  <si>
    <t>Valge redis, paprika</t>
  </si>
  <si>
    <t>Porgand, kurk, mais</t>
  </si>
  <si>
    <t>Kodune seljanka</t>
  </si>
  <si>
    <r>
      <t xml:space="preserve">Kartul, veiseliha, sealiha, keedusink, hapukurk </t>
    </r>
    <r>
      <rPr>
        <i/>
        <sz val="14"/>
        <color rgb="FF000000"/>
        <rFont val="Dussmann"/>
        <charset val="186"/>
      </rPr>
      <t>(kurk, söögisool, vesi, till)</t>
    </r>
    <r>
      <rPr>
        <sz val="14"/>
        <color indexed="8"/>
        <rFont val="Dussmann"/>
        <charset val="186"/>
      </rPr>
      <t>, porgand, mugulsibul, tomatipüree, toiduõli, vesi, petersell, mustpipar, söögisool, loorber</t>
    </r>
  </si>
  <si>
    <t xml:space="preserve">Seeneseljanka </t>
  </si>
  <si>
    <r>
      <t>Kartul, šampinjon, hapukurk (</t>
    </r>
    <r>
      <rPr>
        <i/>
        <sz val="14"/>
        <color rgb="FF000000"/>
        <rFont val="Dussmann"/>
        <charset val="186"/>
      </rPr>
      <t>kurk, söögisool, vesi, till),</t>
    </r>
    <r>
      <rPr>
        <sz val="14"/>
        <color indexed="8"/>
        <rFont val="Dussmann"/>
        <charset val="186"/>
      </rPr>
      <t xml:space="preserve"> porgand, mugulsibul, tomatipüree, toiduõli, vesi, petersell, mustpipar, söögisool, loorber</t>
    </r>
  </si>
  <si>
    <t>Ahjuõuna tükid pähkli-kaerahelbe krõbediku ja vanillikastmega (G, L, P, VS)</t>
  </si>
  <si>
    <r>
      <t xml:space="preserve">Õun, </t>
    </r>
    <r>
      <rPr>
        <b/>
        <sz val="14"/>
        <color rgb="FF000000"/>
        <rFont val="Dussmann"/>
        <charset val="186"/>
      </rPr>
      <t>kaera</t>
    </r>
    <r>
      <rPr>
        <sz val="14"/>
        <color rgb="FF000000"/>
        <rFont val="Dussmann"/>
        <charset val="186"/>
      </rPr>
      <t>helbed</t>
    </r>
    <r>
      <rPr>
        <b/>
        <sz val="14"/>
        <color rgb="FF000000"/>
        <rFont val="Dussmann"/>
        <charset val="186"/>
      </rPr>
      <t xml:space="preserve">, </t>
    </r>
    <r>
      <rPr>
        <sz val="14"/>
        <color rgb="FF000000"/>
        <rFont val="Dussmann"/>
        <charset val="186"/>
      </rPr>
      <t xml:space="preserve">kaneel, </t>
    </r>
    <r>
      <rPr>
        <sz val="14"/>
        <color indexed="8"/>
        <rFont val="Dussmann"/>
        <charset val="186"/>
      </rPr>
      <t xml:space="preserve">sidrunimahl, </t>
    </r>
    <r>
      <rPr>
        <sz val="14"/>
        <color rgb="FF000000"/>
        <rFont val="Dussmann"/>
        <charset val="186"/>
      </rPr>
      <t>täistera</t>
    </r>
    <r>
      <rPr>
        <b/>
        <sz val="14"/>
        <color rgb="FF000000"/>
        <rFont val="Dussmann"/>
        <charset val="186"/>
      </rPr>
      <t>nisu</t>
    </r>
    <r>
      <rPr>
        <sz val="14"/>
        <color rgb="FF000000"/>
        <rFont val="Dussmann"/>
        <charset val="186"/>
      </rPr>
      <t>jahu,</t>
    </r>
    <r>
      <rPr>
        <b/>
        <sz val="14"/>
        <color rgb="FF000000"/>
        <rFont val="Dussmann"/>
        <charset val="186"/>
      </rPr>
      <t xml:space="preserve"> või, </t>
    </r>
    <r>
      <rPr>
        <sz val="14"/>
        <color rgb="FF000000"/>
        <rFont val="Dussmann"/>
        <charset val="186"/>
      </rPr>
      <t>suhkur, vanillisuhkur, vanillikaste (</t>
    </r>
    <r>
      <rPr>
        <b/>
        <i/>
        <sz val="14"/>
        <color rgb="FF000000"/>
        <rFont val="Dussmann"/>
        <charset val="186"/>
      </rPr>
      <t xml:space="preserve">piim </t>
    </r>
    <r>
      <rPr>
        <i/>
        <sz val="14"/>
        <color rgb="FF000000"/>
        <rFont val="Dussmann"/>
        <charset val="186"/>
      </rPr>
      <t xml:space="preserve">, suhkur, maisitärklis, </t>
    </r>
    <r>
      <rPr>
        <b/>
        <i/>
        <sz val="14"/>
        <color rgb="FF000000"/>
        <rFont val="Dussmann"/>
        <charset val="186"/>
      </rPr>
      <t>või</t>
    </r>
    <r>
      <rPr>
        <i/>
        <sz val="14"/>
        <color rgb="FF000000"/>
        <rFont val="Dussmann"/>
        <charset val="186"/>
      </rPr>
      <t>, vanillisuhkur, kurkum, soo</t>
    </r>
    <r>
      <rPr>
        <sz val="14"/>
        <color rgb="FF000000"/>
        <rFont val="Dussmann"/>
        <charset val="186"/>
      </rPr>
      <t>l)</t>
    </r>
  </si>
  <si>
    <t>Ühepajatoit kanalihaga</t>
  </si>
  <si>
    <t>Kanaliha, valge peakapsas, kaalikas, porgand, mugulsibul, söögisool, must pipar, till</t>
  </si>
  <si>
    <t>Ühepajatoit roheliste hernestega</t>
  </si>
  <si>
    <r>
      <t>Rohelised herned, kapsas, kaalikas, porgand, mugulsibul</t>
    </r>
    <r>
      <rPr>
        <b/>
        <sz val="14"/>
        <color rgb="FF000000"/>
        <rFont val="Dussmann"/>
        <charset val="186"/>
      </rPr>
      <t>,</t>
    </r>
    <r>
      <rPr>
        <sz val="14"/>
        <color indexed="8"/>
        <rFont val="Dussmann"/>
        <charset val="186"/>
      </rPr>
      <t xml:space="preserve"> söögisool, must pipar, till</t>
    </r>
  </si>
  <si>
    <t>Odrakruup (G)</t>
  </si>
  <si>
    <r>
      <rPr>
        <b/>
        <sz val="14"/>
        <color rgb="FF000000"/>
        <rFont val="Dussmann"/>
        <charset val="186"/>
      </rPr>
      <t>Odra</t>
    </r>
    <r>
      <rPr>
        <sz val="14"/>
        <color rgb="FF000000"/>
        <rFont val="Dussmann"/>
        <charset val="186"/>
      </rPr>
      <t>kruup</t>
    </r>
    <r>
      <rPr>
        <sz val="14"/>
        <color indexed="8"/>
        <rFont val="Dussmann"/>
        <charset val="186"/>
      </rPr>
      <t>, vesi, sool</t>
    </r>
  </si>
  <si>
    <t>Peet, röstitud</t>
  </si>
  <si>
    <t>Peet, toiduõli, tüümian</t>
  </si>
  <si>
    <t>Jääsalat, nuikapsas, uba (keedetud)</t>
  </si>
  <si>
    <t>Jääsalat, nuikapsas, uba</t>
  </si>
  <si>
    <t>Kodujuust  (L)</t>
  </si>
  <si>
    <t>Kodujuust</t>
  </si>
  <si>
    <t>Penne lasanje hakklihaga (G, L)</t>
  </si>
  <si>
    <r>
      <t xml:space="preserve">Sea-veise segahakkliha, porgand, mugulsibul, küüslauk, purustatud tomat, tomatipasta, toiduõli, söögisool, kuivatatud pune, kuivatatud basiilik, vesi, </t>
    </r>
    <r>
      <rPr>
        <b/>
        <sz val="14"/>
        <color rgb="FF000000"/>
        <rFont val="Dussmann"/>
        <charset val="186"/>
      </rPr>
      <t>täisterapasta</t>
    </r>
    <r>
      <rPr>
        <sz val="14"/>
        <color indexed="8"/>
        <rFont val="Dussmann"/>
        <family val="2"/>
      </rPr>
      <t xml:space="preserve"> (</t>
    </r>
    <r>
      <rPr>
        <b/>
        <sz val="14"/>
        <color rgb="FF000000"/>
        <rFont val="Dussmann"/>
        <charset val="186"/>
      </rPr>
      <t>durumnisujahu</t>
    </r>
    <r>
      <rPr>
        <sz val="14"/>
        <color indexed="8"/>
        <rFont val="Dussmann"/>
        <family val="2"/>
      </rPr>
      <t xml:space="preserve">, vesi), </t>
    </r>
    <r>
      <rPr>
        <b/>
        <sz val="14"/>
        <color rgb="FF000000"/>
        <rFont val="Dussmann"/>
        <charset val="186"/>
      </rPr>
      <t>juust</t>
    </r>
    <r>
      <rPr>
        <sz val="14"/>
        <color indexed="8"/>
        <rFont val="Dussmann"/>
        <family val="2"/>
      </rPr>
      <t xml:space="preserve">, </t>
    </r>
    <r>
      <rPr>
        <b/>
        <sz val="14"/>
        <color rgb="FF000000"/>
        <rFont val="Dussmann"/>
        <charset val="186"/>
      </rPr>
      <t>nisujahu</t>
    </r>
    <r>
      <rPr>
        <sz val="14"/>
        <color indexed="8"/>
        <rFont val="Dussmann"/>
        <family val="2"/>
      </rPr>
      <t xml:space="preserve">, </t>
    </r>
    <r>
      <rPr>
        <b/>
        <sz val="14"/>
        <color rgb="FF000000"/>
        <rFont val="Dussmann"/>
        <charset val="186"/>
      </rPr>
      <t>piim</t>
    </r>
    <r>
      <rPr>
        <sz val="14"/>
        <color indexed="8"/>
        <rFont val="Dussmann"/>
        <family val="2"/>
      </rPr>
      <t xml:space="preserve">, </t>
    </r>
    <r>
      <rPr>
        <b/>
        <sz val="14"/>
        <color rgb="FF000000"/>
        <rFont val="Dussmann"/>
        <charset val="186"/>
      </rPr>
      <t>toidukoor</t>
    </r>
    <r>
      <rPr>
        <sz val="14"/>
        <color indexed="8"/>
        <rFont val="Dussmann"/>
        <family val="2"/>
      </rPr>
      <t>, muskaatpähkel, söögisool, must pipar</t>
    </r>
  </si>
  <si>
    <t>Penne lasanje hakksojaga (G, L)</t>
  </si>
  <si>
    <r>
      <t>Hakksoja (</t>
    </r>
    <r>
      <rPr>
        <b/>
        <sz val="14"/>
        <color rgb="FF000000"/>
        <rFont val="Dussmann"/>
        <charset val="186"/>
      </rPr>
      <t>sojauba</t>
    </r>
    <r>
      <rPr>
        <sz val="14"/>
        <color indexed="8"/>
        <rFont val="Dussmann"/>
        <family val="2"/>
      </rPr>
      <t xml:space="preserve">), porgand, mugulsibul, küüslauk, purustatud tomat, tomatipasta, toiduõli, kuivatatud pune, kuivatatud basiilik, vesi, </t>
    </r>
    <r>
      <rPr>
        <b/>
        <sz val="14"/>
        <color rgb="FF000000"/>
        <rFont val="Dussmann"/>
        <charset val="186"/>
      </rPr>
      <t>täisterapasta</t>
    </r>
    <r>
      <rPr>
        <sz val="14"/>
        <color indexed="8"/>
        <rFont val="Dussmann"/>
        <family val="2"/>
      </rPr>
      <t xml:space="preserve">, </t>
    </r>
    <r>
      <rPr>
        <b/>
        <sz val="14"/>
        <color rgb="FF000000"/>
        <rFont val="Dussmann"/>
        <charset val="186"/>
      </rPr>
      <t>juust</t>
    </r>
    <r>
      <rPr>
        <sz val="14"/>
        <color indexed="8"/>
        <rFont val="Dussmann"/>
        <family val="2"/>
      </rPr>
      <t xml:space="preserve">, </t>
    </r>
    <r>
      <rPr>
        <b/>
        <sz val="14"/>
        <color rgb="FF000000"/>
        <rFont val="Dussmann"/>
        <charset val="186"/>
      </rPr>
      <t>nisujahu</t>
    </r>
    <r>
      <rPr>
        <sz val="14"/>
        <color indexed="8"/>
        <rFont val="Dussmann"/>
        <family val="2"/>
      </rPr>
      <t xml:space="preserve">, </t>
    </r>
    <r>
      <rPr>
        <b/>
        <sz val="14"/>
        <color rgb="FF000000"/>
        <rFont val="Dussmann"/>
        <charset val="186"/>
      </rPr>
      <t>piim</t>
    </r>
    <r>
      <rPr>
        <sz val="14"/>
        <color indexed="8"/>
        <rFont val="Dussmann"/>
        <family val="2"/>
      </rPr>
      <t xml:space="preserve">, </t>
    </r>
    <r>
      <rPr>
        <b/>
        <sz val="14"/>
        <color rgb="FF000000"/>
        <rFont val="Dussmann"/>
        <charset val="186"/>
      </rPr>
      <t>toidukoor</t>
    </r>
    <r>
      <rPr>
        <sz val="14"/>
        <color indexed="8"/>
        <rFont val="Dussmann"/>
        <family val="2"/>
      </rPr>
      <t>, muskaatpähkel, söögisool, must pipar</t>
    </r>
  </si>
  <si>
    <t>Soe tomatikaste basiilikuga</t>
  </si>
  <si>
    <t>Purustatud tomat, tomatipasta, küüslauk, mugulsibul, vesi, suhkur, toiduõli, söögisool, must pipar, basiilik</t>
  </si>
  <si>
    <t>Porgandi-kaalikasalat</t>
  </si>
  <si>
    <t>Porgand, kaalikas, õunamahl 100% naturaalne, toiduõli</t>
  </si>
  <si>
    <t>Hiina kapsas, brokoli, läätsed (keedetud)</t>
  </si>
  <si>
    <t>Hiina kapsas, brokoli, läätsed (läätsed, vesi, söögisool)</t>
  </si>
  <si>
    <r>
      <t xml:space="preserve">Õunamahl, õunaäädikas, toiduõli, sidrunimahl, </t>
    </r>
    <r>
      <rPr>
        <b/>
        <sz val="14"/>
        <color rgb="FF000000"/>
        <rFont val="Dussmann"/>
        <charset val="186"/>
      </rPr>
      <t>sinepipulber</t>
    </r>
    <r>
      <rPr>
        <sz val="14"/>
        <color indexed="8"/>
        <rFont val="Dussmann"/>
        <family val="2"/>
      </rPr>
      <t>, söögisool, must pipar, petersell</t>
    </r>
  </si>
  <si>
    <t>Kapsas</t>
  </si>
  <si>
    <t>Siga</t>
  </si>
  <si>
    <t>Oranž</t>
  </si>
  <si>
    <t>Veis</t>
  </si>
  <si>
    <t>Punane</t>
  </si>
  <si>
    <t>Kana</t>
  </si>
  <si>
    <t>Helekollane</t>
  </si>
  <si>
    <t>Kalkun</t>
  </si>
  <si>
    <t>Kollane</t>
  </si>
  <si>
    <t>Kala</t>
  </si>
  <si>
    <t>Helesinine</t>
  </si>
  <si>
    <t>lammas</t>
  </si>
  <si>
    <t>Lilla</t>
  </si>
  <si>
    <t>segaliha</t>
  </si>
  <si>
    <t>Hall</t>
  </si>
  <si>
    <t>Maks</t>
  </si>
  <si>
    <t>Pruun</t>
  </si>
  <si>
    <t>Põhitoidud</t>
  </si>
  <si>
    <t>Põhiline valguallikas</t>
  </si>
  <si>
    <t>Värv</t>
  </si>
  <si>
    <t>Taimetoidu valguallikas/
põhikomponent</t>
  </si>
  <si>
    <t>Soojad lisandid</t>
  </si>
  <si>
    <t>Salatid</t>
  </si>
  <si>
    <t>Nädal 42</t>
  </si>
  <si>
    <t>Juur- ja puuvilja amps</t>
  </si>
  <si>
    <t>E</t>
  </si>
  <si>
    <t>köögivili</t>
  </si>
  <si>
    <t>T</t>
  </si>
  <si>
    <t>tofu</t>
  </si>
  <si>
    <t>K</t>
  </si>
  <si>
    <t>muna</t>
  </si>
  <si>
    <t>N</t>
  </si>
  <si>
    <t>veis</t>
  </si>
  <si>
    <t>uba</t>
  </si>
  <si>
    <t>R</t>
  </si>
  <si>
    <t>kana</t>
  </si>
  <si>
    <t>lääts</t>
  </si>
  <si>
    <t>Nädal 44</t>
  </si>
  <si>
    <t>siga</t>
  </si>
  <si>
    <t>läätsed</t>
  </si>
  <si>
    <t>kala</t>
  </si>
  <si>
    <t>kikerhernes</t>
  </si>
  <si>
    <t>hernes</t>
  </si>
  <si>
    <t>kalkun</t>
  </si>
  <si>
    <t>seened</t>
  </si>
  <si>
    <t>Nädal 45</t>
  </si>
  <si>
    <t>kanamuna</t>
  </si>
  <si>
    <t>Nädal 46</t>
  </si>
  <si>
    <t>seen</t>
  </si>
  <si>
    <t>juurvili</t>
  </si>
  <si>
    <t>roheline hernes</t>
  </si>
  <si>
    <t>Nädal 47</t>
  </si>
  <si>
    <t>aedvili</t>
  </si>
  <si>
    <t>Nädal 48</t>
  </si>
  <si>
    <t>Nädal 49</t>
  </si>
  <si>
    <t>Nädal 50</t>
  </si>
  <si>
    <t>rohelised herned</t>
  </si>
  <si>
    <t>hakksoja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</si>
</sst>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;[Red]0.00"/>
  </numFmts>
  <fonts count="56">
    <font>
      <sz val="11"/>
      <color theme="1"/>
      <name val="Dussmann"/>
      <family val="2"/>
      <charset val="186"/>
    </font>
    <font>
      <sz val="11"/>
      <color theme="1"/>
      <name val="Aptos Narrow"/>
      <family val="2"/>
      <charset val="186"/>
      <scheme val="minor"/>
    </font>
    <font>
      <sz val="11"/>
      <color theme="1"/>
      <name val="Dussmann"/>
      <family val="2"/>
      <charset val="186"/>
    </font>
    <font>
      <sz val="12"/>
      <color theme="1"/>
      <name val="Dussmann"/>
      <family val="2"/>
      <charset val="186"/>
    </font>
    <font>
      <sz val="12"/>
      <name val="Dussmann"/>
      <family val="2"/>
      <charset val="186"/>
    </font>
    <font>
      <b/>
      <sz val="24"/>
      <color indexed="8"/>
      <name val="Dussmann"/>
      <family val="2"/>
      <charset val="186"/>
    </font>
    <font>
      <b/>
      <sz val="12"/>
      <color theme="1"/>
      <name val="Dussmann"/>
      <family val="2"/>
      <charset val="186"/>
    </font>
    <font>
      <sz val="14"/>
      <color indexed="8"/>
      <name val="Dussmann"/>
      <family val="2"/>
      <charset val="186"/>
    </font>
    <font>
      <sz val="12"/>
      <color indexed="8"/>
      <name val="Dussmann"/>
      <family val="2"/>
      <charset val="186"/>
    </font>
    <font>
      <sz val="14"/>
      <name val="Dussmann"/>
      <family val="2"/>
      <charset val="186"/>
    </font>
    <font>
      <sz val="12"/>
      <color rgb="FFFF0000"/>
      <name val="Dussmann"/>
      <family val="2"/>
      <charset val="186"/>
    </font>
    <font>
      <b/>
      <sz val="12"/>
      <color indexed="8"/>
      <name val="Dussmann"/>
      <family val="2"/>
      <charset val="186"/>
    </font>
    <font>
      <b/>
      <sz val="12"/>
      <name val="Dussmann"/>
      <family val="2"/>
      <charset val="186"/>
    </font>
    <font>
      <sz val="11"/>
      <color theme="1"/>
      <name val="Aptos Narrow"/>
      <family val="2"/>
      <scheme val="minor"/>
    </font>
    <font>
      <sz val="14"/>
      <color theme="1"/>
      <name val="Dussmann"/>
      <family val="2"/>
      <charset val="186"/>
    </font>
    <font>
      <b/>
      <sz val="24"/>
      <name val="Dussmann"/>
      <family val="2"/>
      <charset val="186"/>
    </font>
    <font>
      <b/>
      <sz val="14"/>
      <color theme="1"/>
      <name val="Dussmann"/>
      <family val="2"/>
      <charset val="186"/>
    </font>
    <font>
      <b/>
      <sz val="14"/>
      <color indexed="8"/>
      <name val="Dussmann"/>
      <family val="2"/>
      <charset val="186"/>
    </font>
    <font>
      <b/>
      <sz val="11"/>
      <color theme="1"/>
      <name val="Dussmann"/>
      <family val="2"/>
      <charset val="186"/>
    </font>
    <font>
      <sz val="11"/>
      <color theme="0"/>
      <name val="Dussmann"/>
      <family val="2"/>
      <charset val="186"/>
    </font>
    <font>
      <b/>
      <sz val="12"/>
      <color rgb="FF000000"/>
      <name val="Dussmann"/>
      <family val="2"/>
      <charset val="186"/>
    </font>
    <font>
      <sz val="12"/>
      <color rgb="FF000000"/>
      <name val="Dussmann"/>
      <family val="2"/>
      <charset val="186"/>
    </font>
    <font>
      <sz val="11"/>
      <color theme="5"/>
      <name val="Dussmann"/>
      <family val="2"/>
      <charset val="186"/>
    </font>
    <font>
      <b/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i/>
      <sz val="10"/>
      <color rgb="FF000000"/>
      <name val="Dussmann"/>
      <family val="2"/>
      <charset val="186"/>
    </font>
    <font>
      <b/>
      <sz val="20"/>
      <name val="Dussmann"/>
      <family val="2"/>
      <charset val="186"/>
    </font>
    <font>
      <b/>
      <sz val="20"/>
      <color indexed="8"/>
      <name val="Dussmann"/>
      <family val="2"/>
      <charset val="186"/>
    </font>
    <font>
      <sz val="12"/>
      <color rgb="FF000000"/>
      <name val="Dussmann"/>
      <charset val="186"/>
    </font>
    <font>
      <i/>
      <sz val="10"/>
      <color rgb="FF000000"/>
      <name val="Dussmann"/>
      <charset val="186"/>
    </font>
    <font>
      <b/>
      <sz val="16"/>
      <color theme="1"/>
      <name val="Dussmann"/>
      <family val="2"/>
      <charset val="186"/>
    </font>
    <font>
      <sz val="20"/>
      <color indexed="8"/>
      <name val="Dussmann"/>
      <family val="2"/>
      <charset val="186"/>
    </font>
    <font>
      <sz val="20"/>
      <name val="Dussmann"/>
      <family val="2"/>
      <charset val="186"/>
    </font>
    <font>
      <sz val="20"/>
      <color indexed="8"/>
      <name val="Dussmann"/>
      <family val="2"/>
    </font>
    <font>
      <sz val="20"/>
      <name val="Dussmann"/>
      <family val="2"/>
    </font>
    <font>
      <sz val="14"/>
      <color indexed="8"/>
      <name val="Dussmann"/>
      <charset val="186"/>
    </font>
    <font>
      <b/>
      <sz val="14"/>
      <color rgb="FF000000"/>
      <name val="Dussmann"/>
      <charset val="186"/>
    </font>
    <font>
      <sz val="14"/>
      <color rgb="FF000000"/>
      <name val="Dussmann"/>
      <charset val="186"/>
    </font>
    <font>
      <sz val="14"/>
      <name val="Dussmann"/>
      <charset val="186"/>
    </font>
    <font>
      <b/>
      <sz val="14"/>
      <name val="Dussmann"/>
      <charset val="186"/>
    </font>
    <font>
      <i/>
      <sz val="14"/>
      <name val="Dussmann"/>
      <charset val="186"/>
    </font>
    <font>
      <b/>
      <i/>
      <sz val="14"/>
      <name val="Dussmann"/>
      <charset val="186"/>
    </font>
    <font>
      <i/>
      <sz val="14"/>
      <color rgb="FF000000"/>
      <name val="Dussmann"/>
      <charset val="186"/>
    </font>
    <font>
      <b/>
      <i/>
      <sz val="14"/>
      <color rgb="FF000000"/>
      <name val="Dussmann"/>
      <charset val="186"/>
    </font>
    <font>
      <sz val="14"/>
      <color theme="1"/>
      <name val="Dussmann"/>
      <charset val="186"/>
    </font>
    <font>
      <b/>
      <sz val="12"/>
      <color rgb="FF000000"/>
      <name val="Dussmann"/>
      <charset val="186"/>
    </font>
    <font>
      <b/>
      <sz val="16"/>
      <color theme="1"/>
      <name val="Dussmann"/>
      <charset val="186"/>
    </font>
    <font>
      <sz val="20"/>
      <name val="Dussmann"/>
      <charset val="186"/>
    </font>
    <font>
      <sz val="14"/>
      <color rgb="FF000000"/>
      <name val="Dussmann"/>
      <family val="2"/>
      <charset val="186"/>
    </font>
    <font>
      <i/>
      <sz val="14"/>
      <color rgb="FF000000"/>
      <name val="Dussmann"/>
      <family val="2"/>
      <charset val="186"/>
    </font>
    <font>
      <b/>
      <sz val="14"/>
      <color rgb="FF000000"/>
      <name val="Dussmann"/>
      <family val="2"/>
      <charset val="186"/>
    </font>
    <font>
      <sz val="20"/>
      <color theme="1"/>
      <name val="Dussmann"/>
      <family val="2"/>
      <charset val="186"/>
    </font>
    <font>
      <sz val="10"/>
      <color rgb="FF000000"/>
      <name val="Dussmann"/>
      <charset val="186"/>
    </font>
    <font>
      <b/>
      <i/>
      <sz val="10"/>
      <color rgb="FF000000"/>
      <name val="Dussmann"/>
      <charset val="186"/>
    </font>
    <font>
      <sz val="14"/>
      <color indexed="8"/>
      <name val="Dussmann"/>
      <family val="2"/>
    </font>
    <font>
      <sz val="12"/>
      <color indexed="8"/>
      <name val="Dussmann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6EB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0DFB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49998474074526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24" fillId="0" borderId="0"/>
    <xf numFmtId="0" fontId="1" fillId="0" borderId="0"/>
  </cellStyleXfs>
  <cellXfs count="549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10" fillId="0" borderId="0" xfId="0" applyFont="1"/>
    <xf numFmtId="0" fontId="10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4" fillId="0" borderId="0" xfId="0" applyFont="1" applyAlignment="1">
      <alignment vertical="top"/>
    </xf>
    <xf numFmtId="0" fontId="4" fillId="3" borderId="0" xfId="0" applyFont="1" applyFill="1" applyAlignment="1">
      <alignment vertical="top"/>
    </xf>
    <xf numFmtId="0" fontId="10" fillId="0" borderId="0" xfId="0" applyFont="1" applyAlignment="1">
      <alignment vertical="top"/>
    </xf>
    <xf numFmtId="0" fontId="2" fillId="3" borderId="0" xfId="0" applyFont="1" applyFill="1" applyAlignment="1">
      <alignment vertical="top"/>
    </xf>
    <xf numFmtId="49" fontId="8" fillId="0" borderId="0" xfId="0" applyNumberFormat="1" applyFont="1" applyAlignment="1">
      <alignment wrapText="1"/>
    </xf>
    <xf numFmtId="2" fontId="8" fillId="0" borderId="0" xfId="0" applyNumberFormat="1" applyFont="1" applyAlignment="1">
      <alignment wrapText="1"/>
    </xf>
    <xf numFmtId="2" fontId="8" fillId="3" borderId="0" xfId="0" applyNumberFormat="1" applyFont="1" applyFill="1" applyAlignment="1">
      <alignment wrapText="1"/>
    </xf>
    <xf numFmtId="49" fontId="7" fillId="0" borderId="0" xfId="0" applyNumberFormat="1" applyFont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8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vertical="center"/>
    </xf>
    <xf numFmtId="0" fontId="22" fillId="0" borderId="0" xfId="0" applyFont="1"/>
    <xf numFmtId="0" fontId="0" fillId="0" borderId="2" xfId="0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3" fillId="13" borderId="3" xfId="0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2" fontId="8" fillId="0" borderId="0" xfId="0" applyNumberFormat="1" applyFont="1" applyAlignment="1">
      <alignment horizontal="right" vertical="center" wrapText="1"/>
    </xf>
    <xf numFmtId="164" fontId="8" fillId="3" borderId="0" xfId="0" applyNumberFormat="1" applyFont="1" applyFill="1" applyAlignment="1">
      <alignment horizontal="right" vertical="center" wrapText="1"/>
    </xf>
    <xf numFmtId="49" fontId="7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vertical="top" wrapText="1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49" fontId="0" fillId="0" borderId="2" xfId="0" applyNumberFormat="1" applyBorder="1" applyAlignment="1">
      <alignment vertical="center"/>
    </xf>
    <xf numFmtId="49" fontId="0" fillId="3" borderId="2" xfId="0" applyNumberFormat="1" applyFill="1" applyBorder="1" applyAlignment="1">
      <alignment horizontal="left" vertical="center"/>
    </xf>
    <xf numFmtId="0" fontId="0" fillId="3" borderId="0" xfId="0" applyFill="1"/>
    <xf numFmtId="0" fontId="23" fillId="13" borderId="2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164" fontId="8" fillId="3" borderId="3" xfId="0" applyNumberFormat="1" applyFont="1" applyFill="1" applyBorder="1" applyAlignment="1">
      <alignment horizontal="right" vertical="center" wrapText="1"/>
    </xf>
    <xf numFmtId="49" fontId="8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wrapText="1"/>
    </xf>
    <xf numFmtId="2" fontId="8" fillId="3" borderId="0" xfId="0" applyNumberFormat="1" applyFont="1" applyFill="1" applyAlignment="1">
      <alignment horizontal="right" vertical="center" wrapText="1"/>
    </xf>
    <xf numFmtId="49" fontId="0" fillId="0" borderId="3" xfId="0" applyNumberFormat="1" applyBorder="1" applyAlignment="1">
      <alignment horizontal="left" vertical="center"/>
    </xf>
    <xf numFmtId="49" fontId="0" fillId="3" borderId="3" xfId="0" applyNumberFormat="1" applyFill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0" borderId="2" xfId="0" applyNumberFormat="1" applyBorder="1"/>
    <xf numFmtId="164" fontId="8" fillId="0" borderId="0" xfId="0" applyNumberFormat="1" applyFont="1" applyAlignment="1">
      <alignment horizontal="right" vertical="center" wrapText="1"/>
    </xf>
    <xf numFmtId="49" fontId="9" fillId="3" borderId="0" xfId="0" applyNumberFormat="1" applyFont="1" applyFill="1" applyAlignment="1">
      <alignment vertical="center" wrapText="1"/>
    </xf>
    <xf numFmtId="49" fontId="4" fillId="3" borderId="0" xfId="0" applyNumberFormat="1" applyFont="1" applyFill="1" applyAlignment="1">
      <alignment horizontal="left" vertical="center" wrapText="1"/>
    </xf>
    <xf numFmtId="2" fontId="8" fillId="3" borderId="0" xfId="0" applyNumberFormat="1" applyFont="1" applyFill="1" applyAlignment="1">
      <alignment vertical="center" wrapText="1"/>
    </xf>
    <xf numFmtId="49" fontId="4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6" xfId="1" applyFont="1" applyBorder="1" applyAlignment="1">
      <alignment horizontal="left" vertical="center"/>
    </xf>
    <xf numFmtId="0" fontId="3" fillId="0" borderId="5" xfId="1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7" fillId="0" borderId="1" xfId="0" applyFont="1" applyBorder="1" applyAlignment="1">
      <alignment vertical="center"/>
    </xf>
    <xf numFmtId="14" fontId="27" fillId="0" borderId="1" xfId="0" applyNumberFormat="1" applyFont="1" applyBorder="1" applyAlignment="1">
      <alignment horizontal="left" vertical="center"/>
    </xf>
    <xf numFmtId="2" fontId="12" fillId="3" borderId="0" xfId="0" applyNumberFormat="1" applyFont="1" applyFill="1" applyAlignment="1">
      <alignment horizontal="right" vertical="center" wrapText="1"/>
    </xf>
    <xf numFmtId="43" fontId="12" fillId="4" borderId="4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2" fontId="8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2" fontId="8" fillId="0" borderId="0" xfId="0" applyNumberFormat="1" applyFont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2" fontId="8" fillId="3" borderId="0" xfId="0" applyNumberFormat="1" applyFont="1" applyFill="1" applyAlignment="1">
      <alignment horizontal="left" vertical="center" wrapText="1"/>
    </xf>
    <xf numFmtId="49" fontId="12" fillId="3" borderId="5" xfId="0" applyNumberFormat="1" applyFont="1" applyFill="1" applyBorder="1" applyAlignment="1">
      <alignment horizontal="right" vertical="center" wrapText="1"/>
    </xf>
    <xf numFmtId="2" fontId="12" fillId="3" borderId="6" xfId="0" applyNumberFormat="1" applyFont="1" applyFill="1" applyBorder="1" applyAlignment="1">
      <alignment horizontal="right" vertical="center" wrapText="1"/>
    </xf>
    <xf numFmtId="2" fontId="12" fillId="3" borderId="8" xfId="0" applyNumberFormat="1" applyFont="1" applyFill="1" applyBorder="1" applyAlignment="1">
      <alignment horizontal="right" vertical="center" wrapText="1"/>
    </xf>
    <xf numFmtId="2" fontId="12" fillId="3" borderId="1" xfId="0" applyNumberFormat="1" applyFont="1" applyFill="1" applyBorder="1" applyAlignment="1">
      <alignment horizontal="right" vertical="center" wrapText="1"/>
    </xf>
    <xf numFmtId="0" fontId="3" fillId="0" borderId="5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3" fontId="12" fillId="4" borderId="4" xfId="0" applyNumberFormat="1" applyFont="1" applyFill="1" applyBorder="1" applyAlignment="1">
      <alignment horizontal="center" vertical="center"/>
    </xf>
    <xf numFmtId="49" fontId="31" fillId="3" borderId="0" xfId="3" applyNumberFormat="1" applyFont="1" applyFill="1" applyAlignment="1">
      <alignment vertical="center" wrapText="1"/>
    </xf>
    <xf numFmtId="0" fontId="15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34" fillId="3" borderId="0" xfId="0" applyFont="1" applyFill="1" applyAlignment="1">
      <alignment horizontal="left" vertical="center" wrapText="1"/>
    </xf>
    <xf numFmtId="0" fontId="38" fillId="3" borderId="0" xfId="0" applyFont="1" applyFill="1" applyAlignment="1">
      <alignment horizontal="left" vertical="center" wrapText="1"/>
    </xf>
    <xf numFmtId="49" fontId="33" fillId="0" borderId="0" xfId="0" applyNumberFormat="1" applyFont="1" applyAlignment="1">
      <alignment horizontal="right" vertical="center" wrapText="1"/>
    </xf>
    <xf numFmtId="49" fontId="33" fillId="3" borderId="0" xfId="0" applyNumberFormat="1" applyFont="1" applyFill="1" applyAlignment="1">
      <alignment horizontal="left" vertical="center" wrapText="1"/>
    </xf>
    <xf numFmtId="49" fontId="34" fillId="0" borderId="0" xfId="0" applyNumberFormat="1" applyFont="1" applyAlignment="1">
      <alignment horizontal="left" vertical="center" wrapText="1"/>
    </xf>
    <xf numFmtId="49" fontId="38" fillId="0" borderId="0" xfId="0" applyNumberFormat="1" applyFont="1" applyAlignment="1">
      <alignment vertical="center" wrapText="1"/>
    </xf>
    <xf numFmtId="49" fontId="31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horizontal="left" vertical="center" wrapText="1"/>
    </xf>
    <xf numFmtId="49" fontId="35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right" vertical="center"/>
    </xf>
    <xf numFmtId="43" fontId="12" fillId="4" borderId="10" xfId="0" applyNumberFormat="1" applyFont="1" applyFill="1" applyBorder="1" applyAlignment="1">
      <alignment horizontal="right" vertical="center"/>
    </xf>
    <xf numFmtId="49" fontId="31" fillId="3" borderId="0" xfId="0" applyNumberFormat="1" applyFont="1" applyFill="1" applyAlignment="1">
      <alignment vertical="center" wrapText="1"/>
    </xf>
    <xf numFmtId="49" fontId="35" fillId="0" borderId="0" xfId="0" applyNumberFormat="1" applyFont="1" applyAlignment="1">
      <alignment horizontal="left" vertical="center" wrapText="1"/>
    </xf>
    <xf numFmtId="49" fontId="31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horizontal="left" vertical="center" wrapText="1"/>
    </xf>
    <xf numFmtId="49" fontId="35" fillId="3" borderId="0" xfId="0" applyNumberFormat="1" applyFont="1" applyFill="1" applyAlignment="1">
      <alignment horizontal="left" vertical="center" wrapText="1"/>
    </xf>
    <xf numFmtId="49" fontId="31" fillId="0" borderId="0" xfId="0" applyNumberFormat="1" applyFont="1" applyAlignment="1">
      <alignment horizontal="left" vertical="center" wrapText="1"/>
    </xf>
    <xf numFmtId="49" fontId="32" fillId="0" borderId="0" xfId="0" applyNumberFormat="1" applyFont="1" applyAlignment="1">
      <alignment horizontal="left" vertical="center" wrapText="1"/>
    </xf>
    <xf numFmtId="49" fontId="38" fillId="3" borderId="0" xfId="0" applyNumberFormat="1" applyFont="1" applyFill="1" applyAlignment="1">
      <alignment vertical="center" wrapText="1"/>
    </xf>
    <xf numFmtId="49" fontId="38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49" fontId="31" fillId="3" borderId="11" xfId="3" applyNumberFormat="1" applyFont="1" applyFill="1" applyBorder="1" applyAlignment="1">
      <alignment vertical="center" wrapText="1"/>
    </xf>
    <xf numFmtId="49" fontId="8" fillId="3" borderId="8" xfId="0" applyNumberFormat="1" applyFont="1" applyFill="1" applyBorder="1" applyAlignment="1">
      <alignment vertical="center" wrapText="1"/>
    </xf>
    <xf numFmtId="0" fontId="14" fillId="0" borderId="9" xfId="0" applyFont="1" applyBorder="1" applyAlignment="1">
      <alignment horizontal="right" vertical="center"/>
    </xf>
    <xf numFmtId="49" fontId="31" fillId="0" borderId="2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/>
    </xf>
    <xf numFmtId="49" fontId="8" fillId="0" borderId="2" xfId="0" applyNumberFormat="1" applyFont="1" applyBorder="1" applyAlignment="1">
      <alignment vertical="center" wrapText="1"/>
    </xf>
    <xf numFmtId="49" fontId="11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horizontal="right" vertical="center" wrapText="1"/>
    </xf>
    <xf numFmtId="49" fontId="11" fillId="0" borderId="2" xfId="0" applyNumberFormat="1" applyFont="1" applyBorder="1" applyAlignment="1">
      <alignment wrapText="1"/>
    </xf>
    <xf numFmtId="49" fontId="31" fillId="0" borderId="5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vertical="center" wrapText="1"/>
    </xf>
    <xf numFmtId="49" fontId="8" fillId="0" borderId="8" xfId="0" applyNumberFormat="1" applyFont="1" applyBorder="1" applyAlignment="1">
      <alignment vertical="center" wrapText="1"/>
    </xf>
    <xf numFmtId="49" fontId="9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49" fontId="17" fillId="0" borderId="2" xfId="0" applyNumberFormat="1" applyFont="1" applyBorder="1" applyAlignment="1">
      <alignment vertical="center" wrapText="1"/>
    </xf>
    <xf numFmtId="0" fontId="3" fillId="0" borderId="2" xfId="0" applyFont="1" applyBorder="1"/>
    <xf numFmtId="49" fontId="17" fillId="0" borderId="2" xfId="0" applyNumberFormat="1" applyFont="1" applyBorder="1" applyAlignment="1">
      <alignment wrapText="1"/>
    </xf>
    <xf numFmtId="0" fontId="14" fillId="3" borderId="2" xfId="0" applyFont="1" applyFill="1" applyBorder="1" applyAlignment="1">
      <alignment vertical="center"/>
    </xf>
    <xf numFmtId="49" fontId="7" fillId="0" borderId="2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horizontal="right" vertical="center" wrapText="1"/>
    </xf>
    <xf numFmtId="49" fontId="8" fillId="3" borderId="6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 wrapText="1"/>
    </xf>
    <xf numFmtId="49" fontId="31" fillId="0" borderId="5" xfId="0" applyNumberFormat="1" applyFont="1" applyBorder="1" applyAlignment="1">
      <alignment vertical="center" wrapText="1"/>
    </xf>
    <xf numFmtId="49" fontId="31" fillId="0" borderId="1" xfId="0" applyNumberFormat="1" applyFont="1" applyBorder="1" applyAlignment="1">
      <alignment horizontal="left" vertical="center" wrapText="1"/>
    </xf>
    <xf numFmtId="0" fontId="51" fillId="0" borderId="2" xfId="0" applyFont="1" applyBorder="1"/>
    <xf numFmtId="49" fontId="27" fillId="0" borderId="2" xfId="0" applyNumberFormat="1" applyFont="1" applyBorder="1" applyAlignment="1">
      <alignment wrapText="1"/>
    </xf>
    <xf numFmtId="0" fontId="51" fillId="0" borderId="2" xfId="0" applyFont="1" applyBorder="1" applyAlignment="1">
      <alignment horizontal="right" vertical="center"/>
    </xf>
    <xf numFmtId="0" fontId="51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49" fontId="33" fillId="0" borderId="2" xfId="0" applyNumberFormat="1" applyFont="1" applyBorder="1" applyAlignment="1">
      <alignment horizontal="right" vertical="center" wrapText="1"/>
    </xf>
    <xf numFmtId="49" fontId="0" fillId="3" borderId="2" xfId="0" applyNumberFormat="1" applyFill="1" applyBorder="1" applyAlignment="1">
      <alignment vertical="center"/>
    </xf>
    <xf numFmtId="49" fontId="31" fillId="3" borderId="2" xfId="0" applyNumberFormat="1" applyFont="1" applyFill="1" applyBorder="1" applyAlignment="1">
      <alignment vertical="center" wrapText="1"/>
    </xf>
    <xf numFmtId="49" fontId="31" fillId="3" borderId="3" xfId="0" applyNumberFormat="1" applyFont="1" applyFill="1" applyBorder="1" applyAlignment="1">
      <alignment vertical="center" wrapText="1"/>
    </xf>
    <xf numFmtId="49" fontId="31" fillId="3" borderId="2" xfId="0" applyNumberFormat="1" applyFont="1" applyFill="1" applyBorder="1" applyAlignment="1">
      <alignment horizontal="right" vertical="center" wrapText="1"/>
    </xf>
    <xf numFmtId="49" fontId="33" fillId="0" borderId="2" xfId="0" applyNumberFormat="1" applyFont="1" applyBorder="1" applyAlignment="1">
      <alignment vertical="center" wrapText="1"/>
    </xf>
    <xf numFmtId="49" fontId="33" fillId="0" borderId="3" xfId="0" applyNumberFormat="1" applyFont="1" applyBorder="1" applyAlignment="1">
      <alignment vertical="center" wrapText="1"/>
    </xf>
    <xf numFmtId="49" fontId="0" fillId="3" borderId="2" xfId="0" applyNumberFormat="1" applyFill="1" applyBorder="1" applyAlignment="1">
      <alignment horizontal="left" vertical="center" wrapText="1"/>
    </xf>
    <xf numFmtId="49" fontId="31" fillId="3" borderId="0" xfId="0" applyNumberFormat="1" applyFont="1" applyFill="1" applyAlignment="1">
      <alignment horizontal="left" vertical="center" wrapText="1"/>
    </xf>
    <xf numFmtId="49" fontId="31" fillId="3" borderId="12" xfId="3" applyNumberFormat="1" applyFont="1" applyFill="1" applyBorder="1" applyAlignment="1">
      <alignment vertical="center" wrapText="1"/>
    </xf>
    <xf numFmtId="49" fontId="31" fillId="3" borderId="13" xfId="3" applyNumberFormat="1" applyFont="1" applyFill="1" applyBorder="1" applyAlignment="1">
      <alignment vertical="center" wrapText="1"/>
    </xf>
    <xf numFmtId="49" fontId="8" fillId="0" borderId="14" xfId="3" applyNumberFormat="1" applyFont="1" applyBorder="1" applyAlignment="1">
      <alignment horizontal="left" vertical="center" wrapText="1"/>
    </xf>
    <xf numFmtId="49" fontId="31" fillId="0" borderId="13" xfId="3" applyNumberFormat="1" applyFont="1" applyBorder="1" applyAlignment="1">
      <alignment horizontal="left" vertical="center" wrapText="1"/>
    </xf>
    <xf numFmtId="49" fontId="4" fillId="3" borderId="14" xfId="3" applyNumberFormat="1" applyFont="1" applyFill="1" applyBorder="1" applyAlignment="1">
      <alignment vertical="center" wrapText="1"/>
    </xf>
    <xf numFmtId="2" fontId="8" fillId="3" borderId="14" xfId="0" applyNumberFormat="1" applyFont="1" applyFill="1" applyBorder="1" applyAlignment="1">
      <alignment horizontal="right" vertical="center" wrapText="1"/>
    </xf>
    <xf numFmtId="164" fontId="8" fillId="3" borderId="14" xfId="0" applyNumberFormat="1" applyFont="1" applyFill="1" applyBorder="1" applyAlignment="1">
      <alignment horizontal="right" vertical="center" wrapText="1"/>
    </xf>
    <xf numFmtId="49" fontId="31" fillId="0" borderId="13" xfId="0" applyNumberFormat="1" applyFont="1" applyBorder="1" applyAlignment="1">
      <alignment horizontal="left" vertical="center" wrapText="1"/>
    </xf>
    <xf numFmtId="43" fontId="12" fillId="4" borderId="14" xfId="0" applyNumberFormat="1" applyFont="1" applyFill="1" applyBorder="1" applyAlignment="1">
      <alignment horizontal="right" vertical="center"/>
    </xf>
    <xf numFmtId="43" fontId="12" fillId="4" borderId="17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horizontal="left" vertical="center"/>
    </xf>
    <xf numFmtId="0" fontId="30" fillId="2" borderId="14" xfId="0" applyFont="1" applyFill="1" applyBorder="1" applyAlignment="1">
      <alignment horizontal="left" vertical="center"/>
    </xf>
    <xf numFmtId="0" fontId="30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/>
    </xf>
    <xf numFmtId="49" fontId="31" fillId="3" borderId="13" xfId="0" applyNumberFormat="1" applyFont="1" applyFill="1" applyBorder="1" applyAlignment="1">
      <alignment vertical="center" wrapText="1"/>
    </xf>
    <xf numFmtId="49" fontId="35" fillId="3" borderId="14" xfId="0" applyNumberFormat="1" applyFont="1" applyFill="1" applyBorder="1" applyAlignment="1">
      <alignment horizontal="left" vertical="center" wrapText="1"/>
    </xf>
    <xf numFmtId="49" fontId="35" fillId="0" borderId="14" xfId="0" applyNumberFormat="1" applyFont="1" applyBorder="1" applyAlignment="1">
      <alignment horizontal="left" vertical="center" wrapText="1"/>
    </xf>
    <xf numFmtId="164" fontId="8" fillId="0" borderId="14" xfId="0" applyNumberFormat="1" applyFont="1" applyBorder="1" applyAlignment="1">
      <alignment horizontal="right" vertical="center" wrapText="1"/>
    </xf>
    <xf numFmtId="49" fontId="32" fillId="3" borderId="13" xfId="0" applyNumberFormat="1" applyFont="1" applyFill="1" applyBorder="1" applyAlignment="1">
      <alignment vertical="center" wrapText="1"/>
    </xf>
    <xf numFmtId="49" fontId="38" fillId="3" borderId="14" xfId="0" applyNumberFormat="1" applyFont="1" applyFill="1" applyBorder="1" applyAlignment="1">
      <alignment horizontal="left" vertical="center" wrapText="1"/>
    </xf>
    <xf numFmtId="2" fontId="8" fillId="3" borderId="16" xfId="0" applyNumberFormat="1" applyFont="1" applyFill="1" applyBorder="1" applyAlignment="1">
      <alignment vertical="center" wrapText="1"/>
    </xf>
    <xf numFmtId="2" fontId="8" fillId="3" borderId="14" xfId="0" applyNumberFormat="1" applyFont="1" applyFill="1" applyBorder="1" applyAlignment="1">
      <alignment vertical="center" wrapText="1"/>
    </xf>
    <xf numFmtId="49" fontId="31" fillId="0" borderId="13" xfId="0" applyNumberFormat="1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 vertical="center" wrapText="1"/>
    </xf>
    <xf numFmtId="49" fontId="32" fillId="3" borderId="13" xfId="0" applyNumberFormat="1" applyFont="1" applyFill="1" applyBorder="1" applyAlignment="1">
      <alignment vertical="center"/>
    </xf>
    <xf numFmtId="49" fontId="32" fillId="0" borderId="13" xfId="0" applyNumberFormat="1" applyFont="1" applyBorder="1" applyAlignment="1">
      <alignment vertical="center"/>
    </xf>
    <xf numFmtId="49" fontId="35" fillId="0" borderId="14" xfId="0" applyNumberFormat="1" applyFont="1" applyBorder="1" applyAlignment="1">
      <alignment vertical="center" wrapText="1"/>
    </xf>
    <xf numFmtId="0" fontId="44" fillId="0" borderId="14" xfId="0" applyFont="1" applyBorder="1" applyAlignment="1">
      <alignment horizontal="left" vertical="center"/>
    </xf>
    <xf numFmtId="49" fontId="38" fillId="0" borderId="14" xfId="0" applyNumberFormat="1" applyFont="1" applyBorder="1" applyAlignment="1">
      <alignment vertical="center" wrapText="1"/>
    </xf>
    <xf numFmtId="49" fontId="12" fillId="3" borderId="13" xfId="0" applyNumberFormat="1" applyFont="1" applyFill="1" applyBorder="1" applyAlignment="1">
      <alignment horizontal="right" vertical="center" wrapText="1"/>
    </xf>
    <xf numFmtId="2" fontId="4" fillId="3" borderId="14" xfId="0" applyNumberFormat="1" applyFont="1" applyFill="1" applyBorder="1" applyAlignment="1">
      <alignment horizontal="right" vertical="center" wrapText="1"/>
    </xf>
    <xf numFmtId="2" fontId="12" fillId="3" borderId="14" xfId="0" applyNumberFormat="1" applyFont="1" applyFill="1" applyBorder="1" applyAlignment="1">
      <alignment horizontal="right" vertical="center" wrapText="1"/>
    </xf>
    <xf numFmtId="0" fontId="3" fillId="0" borderId="18" xfId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49" fontId="32" fillId="0" borderId="13" xfId="0" applyNumberFormat="1" applyFont="1" applyBorder="1" applyAlignment="1">
      <alignment vertical="center" wrapText="1"/>
    </xf>
    <xf numFmtId="0" fontId="38" fillId="3" borderId="14" xfId="0" applyFont="1" applyFill="1" applyBorder="1" applyAlignment="1">
      <alignment horizontal="left" vertical="center" wrapText="1"/>
    </xf>
    <xf numFmtId="49" fontId="32" fillId="0" borderId="13" xfId="0" applyNumberFormat="1" applyFont="1" applyBorder="1" applyAlignment="1">
      <alignment horizontal="left" vertical="center" wrapText="1"/>
    </xf>
    <xf numFmtId="49" fontId="38" fillId="0" borderId="14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vertical="top"/>
    </xf>
    <xf numFmtId="49" fontId="31" fillId="0" borderId="16" xfId="0" applyNumberFormat="1" applyFont="1" applyBorder="1" applyAlignment="1">
      <alignment vertical="center" wrapText="1"/>
    </xf>
    <xf numFmtId="49" fontId="7" fillId="3" borderId="14" xfId="2" applyNumberFormat="1" applyFont="1" applyFill="1" applyBorder="1" applyAlignment="1">
      <alignment horizontal="left" vertical="center" wrapText="1"/>
    </xf>
    <xf numFmtId="49" fontId="31" fillId="3" borderId="16" xfId="0" applyNumberFormat="1" applyFont="1" applyFill="1" applyBorder="1" applyAlignment="1">
      <alignment vertical="center" wrapText="1"/>
    </xf>
    <xf numFmtId="49" fontId="31" fillId="3" borderId="16" xfId="0" applyNumberFormat="1" applyFont="1" applyFill="1" applyBorder="1" applyAlignment="1">
      <alignment horizontal="left" vertical="center" wrapText="1"/>
    </xf>
    <xf numFmtId="49" fontId="31" fillId="0" borderId="16" xfId="0" applyNumberFormat="1" applyFont="1" applyBorder="1" applyAlignment="1">
      <alignment horizontal="left" vertical="center" wrapText="1"/>
    </xf>
    <xf numFmtId="49" fontId="9" fillId="0" borderId="14" xfId="0" applyNumberFormat="1" applyFont="1" applyBorder="1" applyAlignment="1">
      <alignment horizontal="left" vertical="center" wrapText="1"/>
    </xf>
    <xf numFmtId="2" fontId="8" fillId="0" borderId="14" xfId="0" applyNumberFormat="1" applyFont="1" applyBorder="1" applyAlignment="1">
      <alignment vertical="center" wrapText="1"/>
    </xf>
    <xf numFmtId="2" fontId="11" fillId="0" borderId="14" xfId="0" applyNumberFormat="1" applyFont="1" applyBorder="1" applyAlignment="1">
      <alignment vertical="center" wrapText="1"/>
    </xf>
    <xf numFmtId="49" fontId="32" fillId="0" borderId="13" xfId="0" applyNumberFormat="1" applyFont="1" applyBorder="1" applyAlignment="1">
      <alignment horizontal="left" vertical="center"/>
    </xf>
    <xf numFmtId="49" fontId="31" fillId="3" borderId="13" xfId="0" applyNumberFormat="1" applyFont="1" applyFill="1" applyBorder="1" applyAlignment="1">
      <alignment horizontal="left" vertical="center" wrapText="1"/>
    </xf>
    <xf numFmtId="49" fontId="32" fillId="3" borderId="13" xfId="0" applyNumberFormat="1" applyFont="1" applyFill="1" applyBorder="1" applyAlignment="1">
      <alignment horizontal="left" vertical="center"/>
    </xf>
    <xf numFmtId="2" fontId="4" fillId="3" borderId="14" xfId="0" applyNumberFormat="1" applyFont="1" applyFill="1" applyBorder="1" applyAlignment="1">
      <alignment vertical="center" wrapText="1"/>
    </xf>
    <xf numFmtId="2" fontId="12" fillId="3" borderId="14" xfId="0" applyNumberFormat="1" applyFont="1" applyFill="1" applyBorder="1" applyAlignment="1">
      <alignment vertical="center" wrapText="1"/>
    </xf>
    <xf numFmtId="0" fontId="32" fillId="3" borderId="13" xfId="0" applyFont="1" applyFill="1" applyBorder="1" applyAlignment="1">
      <alignment horizontal="left" vertical="center" wrapText="1"/>
    </xf>
    <xf numFmtId="2" fontId="12" fillId="3" borderId="17" xfId="0" applyNumberFormat="1" applyFont="1" applyFill="1" applyBorder="1" applyAlignment="1">
      <alignment vertical="center" wrapText="1"/>
    </xf>
    <xf numFmtId="43" fontId="12" fillId="4" borderId="16" xfId="0" applyNumberFormat="1" applyFont="1" applyFill="1" applyBorder="1" applyAlignment="1">
      <alignment horizontal="right" vertical="center"/>
    </xf>
    <xf numFmtId="0" fontId="16" fillId="2" borderId="14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32" fillId="3" borderId="15" xfId="0" applyFont="1" applyFill="1" applyBorder="1" applyAlignment="1">
      <alignment horizontal="left" vertical="center" wrapText="1"/>
    </xf>
    <xf numFmtId="49" fontId="31" fillId="0" borderId="14" xfId="0" applyNumberFormat="1" applyFont="1" applyBorder="1" applyAlignment="1">
      <alignment horizontal="right" vertical="center" wrapText="1"/>
    </xf>
    <xf numFmtId="49" fontId="31" fillId="0" borderId="15" xfId="0" applyNumberFormat="1" applyFont="1" applyBorder="1" applyAlignment="1">
      <alignment horizontal="left" vertical="center" wrapText="1"/>
    </xf>
    <xf numFmtId="49" fontId="8" fillId="0" borderId="14" xfId="0" applyNumberFormat="1" applyFont="1" applyBorder="1" applyAlignment="1">
      <alignment vertical="center" wrapText="1"/>
    </xf>
    <xf numFmtId="49" fontId="32" fillId="3" borderId="15" xfId="0" applyNumberFormat="1" applyFont="1" applyFill="1" applyBorder="1" applyAlignment="1">
      <alignment vertical="center" wrapText="1"/>
    </xf>
    <xf numFmtId="49" fontId="38" fillId="3" borderId="14" xfId="0" applyNumberFormat="1" applyFont="1" applyFill="1" applyBorder="1" applyAlignment="1">
      <alignment vertical="center" wrapText="1"/>
    </xf>
    <xf numFmtId="49" fontId="32" fillId="0" borderId="15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vertical="center" wrapText="1"/>
    </xf>
    <xf numFmtId="49" fontId="17" fillId="0" borderId="14" xfId="0" applyNumberFormat="1" applyFont="1" applyBorder="1" applyAlignment="1">
      <alignment vertical="center" wrapText="1"/>
    </xf>
    <xf numFmtId="0" fontId="14" fillId="0" borderId="14" xfId="0" applyFont="1" applyBorder="1" applyAlignment="1">
      <alignment horizontal="right" vertical="center"/>
    </xf>
    <xf numFmtId="164" fontId="11" fillId="3" borderId="14" xfId="0" applyNumberFormat="1" applyFont="1" applyFill="1" applyBorder="1" applyAlignment="1">
      <alignment horizontal="right" vertical="center" wrapText="1"/>
    </xf>
    <xf numFmtId="0" fontId="14" fillId="0" borderId="17" xfId="0" applyFont="1" applyBorder="1" applyAlignment="1">
      <alignment vertical="center"/>
    </xf>
    <xf numFmtId="49" fontId="7" fillId="0" borderId="14" xfId="0" applyNumberFormat="1" applyFont="1" applyBorder="1" applyAlignment="1">
      <alignment horizontal="left" vertical="center" wrapText="1"/>
    </xf>
    <xf numFmtId="49" fontId="32" fillId="3" borderId="16" xfId="0" applyNumberFormat="1" applyFont="1" applyFill="1" applyBorder="1" applyAlignment="1">
      <alignment horizontal="left" vertical="center" wrapText="1"/>
    </xf>
    <xf numFmtId="49" fontId="9" fillId="3" borderId="14" xfId="0" applyNumberFormat="1" applyFont="1" applyFill="1" applyBorder="1" applyAlignment="1">
      <alignment horizontal="left" vertical="center" wrapText="1"/>
    </xf>
    <xf numFmtId="0" fontId="9" fillId="0" borderId="14" xfId="0" applyFont="1" applyBorder="1"/>
    <xf numFmtId="49" fontId="12" fillId="3" borderId="16" xfId="0" applyNumberFormat="1" applyFont="1" applyFill="1" applyBorder="1" applyAlignment="1">
      <alignment horizontal="right" vertical="center" wrapText="1"/>
    </xf>
    <xf numFmtId="2" fontId="4" fillId="3" borderId="16" xfId="0" applyNumberFormat="1" applyFont="1" applyFill="1" applyBorder="1" applyAlignment="1">
      <alignment horizontal="right" vertical="center" wrapText="1"/>
    </xf>
    <xf numFmtId="0" fontId="32" fillId="3" borderId="16" xfId="0" applyFont="1" applyFill="1" applyBorder="1" applyAlignment="1">
      <alignment horizontal="left" vertical="center" wrapText="1"/>
    </xf>
    <xf numFmtId="0" fontId="38" fillId="0" borderId="14" xfId="0" applyFont="1" applyBorder="1" applyAlignment="1">
      <alignment horizontal="left" vertical="center" wrapText="1"/>
    </xf>
    <xf numFmtId="49" fontId="32" fillId="0" borderId="16" xfId="0" applyNumberFormat="1" applyFont="1" applyBorder="1" applyAlignment="1">
      <alignment horizontal="left" vertical="center" wrapText="1"/>
    </xf>
    <xf numFmtId="49" fontId="38" fillId="0" borderId="16" xfId="0" applyNumberFormat="1" applyFont="1" applyBorder="1" applyAlignment="1">
      <alignment horizontal="left" vertical="center" wrapText="1"/>
    </xf>
    <xf numFmtId="2" fontId="4" fillId="3" borderId="17" xfId="0" applyNumberFormat="1" applyFont="1" applyFill="1" applyBorder="1" applyAlignment="1">
      <alignment vertical="center" wrapText="1"/>
    </xf>
    <xf numFmtId="43" fontId="12" fillId="4" borderId="20" xfId="0" applyNumberFormat="1" applyFont="1" applyFill="1" applyBorder="1" applyAlignment="1">
      <alignment horizontal="right" vertical="center"/>
    </xf>
    <xf numFmtId="43" fontId="12" fillId="4" borderId="19" xfId="0" applyNumberFormat="1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left" vertical="center"/>
    </xf>
    <xf numFmtId="49" fontId="32" fillId="3" borderId="13" xfId="0" applyNumberFormat="1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49" fontId="35" fillId="0" borderId="14" xfId="0" applyNumberFormat="1" applyFont="1" applyBorder="1" applyAlignment="1">
      <alignment horizontal="left" vertical="center"/>
    </xf>
    <xf numFmtId="49" fontId="35" fillId="3" borderId="14" xfId="2" applyNumberFormat="1" applyFont="1" applyFill="1" applyBorder="1" applyAlignment="1">
      <alignment vertical="center" wrapText="1"/>
    </xf>
    <xf numFmtId="49" fontId="31" fillId="0" borderId="13" xfId="0" applyNumberFormat="1" applyFont="1" applyBorder="1" applyAlignment="1">
      <alignment horizontal="left" wrapText="1"/>
    </xf>
    <xf numFmtId="2" fontId="11" fillId="0" borderId="14" xfId="0" applyNumberFormat="1" applyFont="1" applyBorder="1" applyAlignment="1">
      <alignment horizontal="right" vertical="center" wrapText="1"/>
    </xf>
    <xf numFmtId="2" fontId="4" fillId="3" borderId="17" xfId="0" applyNumberFormat="1" applyFont="1" applyFill="1" applyBorder="1" applyAlignment="1">
      <alignment horizontal="right" vertical="center" wrapText="1"/>
    </xf>
    <xf numFmtId="2" fontId="12" fillId="3" borderId="17" xfId="0" applyNumberFormat="1" applyFont="1" applyFill="1" applyBorder="1" applyAlignment="1">
      <alignment horizontal="right" vertical="center" wrapText="1"/>
    </xf>
    <xf numFmtId="43" fontId="12" fillId="4" borderId="20" xfId="0" applyNumberFormat="1" applyFont="1" applyFill="1" applyBorder="1" applyAlignment="1">
      <alignment horizontal="center" vertical="center"/>
    </xf>
    <xf numFmtId="43" fontId="12" fillId="4" borderId="16" xfId="0" applyNumberFormat="1" applyFont="1" applyFill="1" applyBorder="1" applyAlignment="1">
      <alignment horizontal="center" vertical="center"/>
    </xf>
    <xf numFmtId="43" fontId="12" fillId="4" borderId="14" xfId="0" applyNumberFormat="1" applyFont="1" applyFill="1" applyBorder="1" applyAlignment="1">
      <alignment horizontal="center" vertical="center"/>
    </xf>
    <xf numFmtId="43" fontId="12" fillId="4" borderId="19" xfId="0" applyNumberFormat="1" applyFont="1" applyFill="1" applyBorder="1" applyAlignment="1">
      <alignment horizontal="center" vertical="center"/>
    </xf>
    <xf numFmtId="43" fontId="12" fillId="4" borderId="17" xfId="0" applyNumberFormat="1" applyFont="1" applyFill="1" applyBorder="1" applyAlignment="1">
      <alignment horizontal="center" vertical="center"/>
    </xf>
    <xf numFmtId="2" fontId="8" fillId="3" borderId="17" xfId="0" applyNumberFormat="1" applyFont="1" applyFill="1" applyBorder="1" applyAlignment="1">
      <alignment horizontal="right" vertical="center" wrapText="1"/>
    </xf>
    <xf numFmtId="164" fontId="8" fillId="3" borderId="17" xfId="0" applyNumberFormat="1" applyFont="1" applyFill="1" applyBorder="1" applyAlignment="1">
      <alignment horizontal="right" vertical="center" wrapText="1"/>
    </xf>
    <xf numFmtId="0" fontId="51" fillId="0" borderId="17" xfId="0" applyFont="1" applyBorder="1" applyAlignment="1">
      <alignment vertical="top"/>
    </xf>
    <xf numFmtId="49" fontId="26" fillId="3" borderId="13" xfId="0" applyNumberFormat="1" applyFont="1" applyFill="1" applyBorder="1" applyAlignment="1">
      <alignment horizontal="right" vertical="center" wrapText="1"/>
    </xf>
    <xf numFmtId="49" fontId="8" fillId="0" borderId="14" xfId="0" applyNumberFormat="1" applyFont="1" applyBorder="1" applyAlignment="1">
      <alignment wrapText="1"/>
    </xf>
    <xf numFmtId="2" fontId="8" fillId="0" borderId="17" xfId="0" applyNumberFormat="1" applyFont="1" applyBorder="1" applyAlignment="1">
      <alignment vertical="center" wrapText="1"/>
    </xf>
    <xf numFmtId="2" fontId="11" fillId="0" borderId="17" xfId="0" applyNumberFormat="1" applyFont="1" applyBorder="1" applyAlignment="1">
      <alignment vertical="center" wrapText="1"/>
    </xf>
    <xf numFmtId="49" fontId="31" fillId="3" borderId="17" xfId="0" applyNumberFormat="1" applyFont="1" applyFill="1" applyBorder="1" applyAlignment="1">
      <alignment vertical="center" wrapText="1"/>
    </xf>
    <xf numFmtId="49" fontId="35" fillId="3" borderId="14" xfId="0" applyNumberFormat="1" applyFont="1" applyFill="1" applyBorder="1" applyAlignment="1">
      <alignment vertical="center" wrapText="1"/>
    </xf>
    <xf numFmtId="49" fontId="7" fillId="3" borderId="14" xfId="0" applyNumberFormat="1" applyFont="1" applyFill="1" applyBorder="1" applyAlignment="1">
      <alignment vertical="center" wrapText="1"/>
    </xf>
    <xf numFmtId="49" fontId="32" fillId="0" borderId="16" xfId="0" applyNumberFormat="1" applyFont="1" applyBorder="1" applyAlignment="1">
      <alignment vertical="center"/>
    </xf>
    <xf numFmtId="49" fontId="35" fillId="0" borderId="16" xfId="0" applyNumberFormat="1" applyFont="1" applyBorder="1" applyAlignment="1">
      <alignment horizontal="left" vertical="center" wrapText="1"/>
    </xf>
    <xf numFmtId="49" fontId="32" fillId="3" borderId="16" xfId="0" applyNumberFormat="1" applyFont="1" applyFill="1" applyBorder="1" applyAlignment="1">
      <alignment vertical="center" wrapText="1"/>
    </xf>
    <xf numFmtId="49" fontId="32" fillId="3" borderId="16" xfId="0" applyNumberFormat="1" applyFont="1" applyFill="1" applyBorder="1" applyAlignment="1">
      <alignment vertical="center"/>
    </xf>
    <xf numFmtId="49" fontId="35" fillId="0" borderId="16" xfId="0" applyNumberFormat="1" applyFont="1" applyBorder="1" applyAlignment="1">
      <alignment vertical="center" wrapText="1"/>
    </xf>
    <xf numFmtId="49" fontId="38" fillId="0" borderId="16" xfId="0" applyNumberFormat="1" applyFont="1" applyBorder="1" applyAlignment="1">
      <alignment vertical="center" wrapText="1"/>
    </xf>
    <xf numFmtId="49" fontId="8" fillId="3" borderId="14" xfId="0" applyNumberFormat="1" applyFont="1" applyFill="1" applyBorder="1" applyAlignment="1">
      <alignment vertical="center" wrapText="1"/>
    </xf>
    <xf numFmtId="49" fontId="47" fillId="0" borderId="12" xfId="0" applyNumberFormat="1" applyFont="1" applyBorder="1" applyAlignment="1">
      <alignment vertical="center" wrapText="1"/>
    </xf>
    <xf numFmtId="49" fontId="4" fillId="3" borderId="14" xfId="0" applyNumberFormat="1" applyFont="1" applyFill="1" applyBorder="1" applyAlignment="1">
      <alignment vertical="center" wrapText="1"/>
    </xf>
    <xf numFmtId="0" fontId="38" fillId="0" borderId="14" xfId="0" applyFont="1" applyBorder="1" applyAlignment="1">
      <alignment vertical="center"/>
    </xf>
    <xf numFmtId="49" fontId="7" fillId="3" borderId="14" xfId="0" applyNumberFormat="1" applyFont="1" applyFill="1" applyBorder="1" applyAlignment="1">
      <alignment horizontal="left" vertical="center" wrapText="1"/>
    </xf>
    <xf numFmtId="2" fontId="3" fillId="0" borderId="14" xfId="0" applyNumberFormat="1" applyFont="1" applyBorder="1" applyAlignment="1">
      <alignment vertical="center"/>
    </xf>
    <xf numFmtId="49" fontId="36" fillId="3" borderId="14" xfId="0" applyNumberFormat="1" applyFont="1" applyFill="1" applyBorder="1" applyAlignment="1">
      <alignment horizontal="left" vertical="center" wrapText="1"/>
    </xf>
    <xf numFmtId="49" fontId="54" fillId="0" borderId="14" xfId="0" applyNumberFormat="1" applyFont="1" applyBorder="1" applyAlignment="1">
      <alignment vertical="center" wrapText="1"/>
    </xf>
    <xf numFmtId="2" fontId="55" fillId="0" borderId="14" xfId="0" applyNumberFormat="1" applyFont="1" applyBorder="1" applyAlignment="1">
      <alignment vertical="center" wrapText="1"/>
    </xf>
    <xf numFmtId="0" fontId="0" fillId="5" borderId="14" xfId="0" applyFill="1" applyBorder="1"/>
    <xf numFmtId="0" fontId="0" fillId="3" borderId="14" xfId="0" applyFill="1" applyBorder="1"/>
    <xf numFmtId="0" fontId="0" fillId="6" borderId="14" xfId="0" applyFill="1" applyBorder="1"/>
    <xf numFmtId="0" fontId="0" fillId="0" borderId="14" xfId="0" applyBorder="1"/>
    <xf numFmtId="0" fontId="0" fillId="7" borderId="14" xfId="0" applyFill="1" applyBorder="1"/>
    <xf numFmtId="0" fontId="0" fillId="8" borderId="14" xfId="0" applyFill="1" applyBorder="1"/>
    <xf numFmtId="0" fontId="0" fillId="9" borderId="14" xfId="0" applyFill="1" applyBorder="1"/>
    <xf numFmtId="0" fontId="0" fillId="10" borderId="14" xfId="0" applyFill="1" applyBorder="1"/>
    <xf numFmtId="0" fontId="0" fillId="11" borderId="14" xfId="0" applyFill="1" applyBorder="1"/>
    <xf numFmtId="0" fontId="19" fillId="12" borderId="14" xfId="0" applyFont="1" applyFill="1" applyBorder="1"/>
    <xf numFmtId="0" fontId="23" fillId="13" borderId="14" xfId="0" applyFont="1" applyFill="1" applyBorder="1" applyAlignment="1">
      <alignment horizontal="center" vertical="center"/>
    </xf>
    <xf numFmtId="0" fontId="23" fillId="13" borderId="14" xfId="0" applyFont="1" applyFill="1" applyBorder="1" applyAlignment="1">
      <alignment horizontal="center" vertical="center" wrapText="1"/>
    </xf>
    <xf numFmtId="49" fontId="0" fillId="0" borderId="14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49" fontId="0" fillId="3" borderId="14" xfId="0" applyNumberFormat="1" applyFill="1" applyBorder="1" applyAlignment="1">
      <alignment horizontal="left" vertical="center"/>
    </xf>
    <xf numFmtId="49" fontId="0" fillId="8" borderId="14" xfId="0" applyNumberFormat="1" applyFill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 wrapText="1"/>
    </xf>
    <xf numFmtId="49" fontId="0" fillId="3" borderId="14" xfId="0" applyNumberFormat="1" applyFill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/>
    </xf>
    <xf numFmtId="0" fontId="0" fillId="3" borderId="14" xfId="0" applyFill="1" applyBorder="1" applyAlignment="1">
      <alignment vertical="center"/>
    </xf>
    <xf numFmtId="0" fontId="0" fillId="0" borderId="14" xfId="0" applyBorder="1" applyAlignment="1">
      <alignment vertical="center"/>
    </xf>
    <xf numFmtId="49" fontId="18" fillId="3" borderId="14" xfId="0" applyNumberFormat="1" applyFont="1" applyFill="1" applyBorder="1" applyAlignment="1">
      <alignment horizontal="left" vertical="center"/>
    </xf>
    <xf numFmtId="49" fontId="18" fillId="8" borderId="14" xfId="0" applyNumberFormat="1" applyFont="1" applyFill="1" applyBorder="1" applyAlignment="1">
      <alignment horizontal="left" vertical="center"/>
    </xf>
    <xf numFmtId="49" fontId="18" fillId="3" borderId="14" xfId="0" applyNumberFormat="1" applyFont="1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9" xfId="1" applyFont="1" applyBorder="1" applyAlignment="1">
      <alignment horizontal="left" vertical="center" wrapText="1"/>
    </xf>
    <xf numFmtId="0" fontId="6" fillId="2" borderId="17" xfId="1" applyFont="1" applyFill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6" fillId="3" borderId="0" xfId="1" applyFont="1" applyFill="1" applyAlignment="1">
      <alignment horizontal="left"/>
    </xf>
    <xf numFmtId="0" fontId="3" fillId="3" borderId="0" xfId="1" applyFont="1" applyFill="1" applyAlignment="1">
      <alignment horizontal="left"/>
    </xf>
    <xf numFmtId="2" fontId="12" fillId="3" borderId="1" xfId="0" applyNumberFormat="1" applyFont="1" applyFill="1" applyBorder="1" applyAlignment="1">
      <alignment horizontal="right" vertical="center" wrapText="1"/>
    </xf>
    <xf numFmtId="2" fontId="12" fillId="3" borderId="9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5" fillId="3" borderId="0" xfId="0" applyFont="1" applyFill="1" applyAlignment="1">
      <alignment horizontal="left" vertical="center"/>
    </xf>
    <xf numFmtId="2" fontId="12" fillId="3" borderId="18" xfId="0" applyNumberFormat="1" applyFont="1" applyFill="1" applyBorder="1" applyAlignment="1">
      <alignment horizontal="right" vertical="center" wrapText="1"/>
    </xf>
    <xf numFmtId="2" fontId="12" fillId="3" borderId="5" xfId="0" applyNumberFormat="1" applyFont="1" applyFill="1" applyBorder="1" applyAlignment="1">
      <alignment horizontal="right" vertical="center" wrapText="1"/>
    </xf>
    <xf numFmtId="2" fontId="12" fillId="3" borderId="19" xfId="0" applyNumberFormat="1" applyFont="1" applyFill="1" applyBorder="1" applyAlignment="1">
      <alignment horizontal="right" vertical="center" wrapText="1"/>
    </xf>
    <xf numFmtId="2" fontId="12" fillId="3" borderId="0" xfId="0" applyNumberFormat="1" applyFont="1" applyFill="1" applyAlignment="1">
      <alignment horizontal="right" vertical="center" wrapText="1"/>
    </xf>
    <xf numFmtId="2" fontId="12" fillId="3" borderId="7" xfId="0" applyNumberFormat="1" applyFont="1" applyFill="1" applyBorder="1" applyAlignment="1">
      <alignment horizontal="right" vertical="center" wrapText="1"/>
    </xf>
    <xf numFmtId="0" fontId="26" fillId="3" borderId="0" xfId="0" applyFont="1" applyFill="1" applyAlignment="1">
      <alignment horizontal="left" vertical="center"/>
    </xf>
    <xf numFmtId="49" fontId="45" fillId="0" borderId="15" xfId="0" applyNumberFormat="1" applyFont="1" applyBorder="1" applyAlignment="1">
      <alignment horizontal="right" vertical="center" wrapText="1"/>
    </xf>
    <xf numFmtId="49" fontId="45" fillId="0" borderId="16" xfId="0" applyNumberFormat="1" applyFont="1" applyBorder="1" applyAlignment="1">
      <alignment horizontal="right" vertical="center" wrapText="1"/>
    </xf>
    <xf numFmtId="0" fontId="6" fillId="2" borderId="14" xfId="1" applyFont="1" applyFill="1" applyBorder="1" applyAlignment="1">
      <alignment horizontal="left" vertical="center"/>
    </xf>
    <xf numFmtId="2" fontId="12" fillId="3" borderId="6" xfId="0" applyNumberFormat="1" applyFont="1" applyFill="1" applyBorder="1" applyAlignment="1">
      <alignment horizontal="right" vertical="center" wrapText="1"/>
    </xf>
    <xf numFmtId="49" fontId="12" fillId="3" borderId="8" xfId="0" applyNumberFormat="1" applyFont="1" applyFill="1" applyBorder="1" applyAlignment="1">
      <alignment horizontal="right" vertical="center" wrapText="1"/>
    </xf>
    <xf numFmtId="49" fontId="12" fillId="3" borderId="1" xfId="0" applyNumberFormat="1" applyFont="1" applyFill="1" applyBorder="1" applyAlignment="1">
      <alignment horizontal="right" vertical="center" wrapText="1"/>
    </xf>
    <xf numFmtId="49" fontId="12" fillId="3" borderId="9" xfId="0" applyNumberFormat="1" applyFont="1" applyFill="1" applyBorder="1" applyAlignment="1">
      <alignment horizontal="right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/>
    </xf>
    <xf numFmtId="0" fontId="0" fillId="16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7" borderId="3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49" fontId="12" fillId="3" borderId="14" xfId="0" applyNumberFormat="1" applyFont="1" applyFill="1" applyBorder="1" applyAlignment="1">
      <alignment horizontal="right" vertical="center" wrapText="1"/>
    </xf>
    <xf numFmtId="0" fontId="46" fillId="2" borderId="14" xfId="0" applyFont="1" applyFill="1" applyBorder="1" applyAlignment="1">
      <alignment horizontal="left" vertical="center"/>
    </xf>
    <xf numFmtId="49" fontId="48" fillId="3" borderId="14" xfId="0" applyNumberFormat="1" applyFont="1" applyFill="1" applyBorder="1" applyAlignment="1">
      <alignment horizontal="left" vertical="center" wrapText="1"/>
    </xf>
    <xf numFmtId="49" fontId="31" fillId="0" borderId="16" xfId="0" applyNumberFormat="1" applyFont="1" applyBorder="1" applyAlignment="1">
      <alignment horizontal="left" wrapText="1"/>
    </xf>
    <xf numFmtId="49" fontId="12" fillId="3" borderId="13" xfId="0" applyNumberFormat="1" applyFont="1" applyFill="1" applyBorder="1" applyAlignment="1">
      <alignment horizontal="right" wrapText="1"/>
    </xf>
    <xf numFmtId="2" fontId="4" fillId="3" borderId="14" xfId="0" applyNumberFormat="1" applyFont="1" applyFill="1" applyBorder="1" applyAlignment="1">
      <alignment wrapText="1"/>
    </xf>
    <xf numFmtId="2" fontId="12" fillId="3" borderId="14" xfId="0" applyNumberFormat="1" applyFont="1" applyFill="1" applyBorder="1" applyAlignment="1">
      <alignment wrapText="1"/>
    </xf>
    <xf numFmtId="49" fontId="32" fillId="0" borderId="16" xfId="3" applyNumberFormat="1" applyFont="1" applyBorder="1" applyAlignment="1">
      <alignment vertical="center" wrapText="1"/>
    </xf>
    <xf numFmtId="49" fontId="31" fillId="3" borderId="16" xfId="3" applyNumberFormat="1" applyFont="1" applyFill="1" applyBorder="1" applyAlignment="1">
      <alignment vertical="center" wrapText="1"/>
    </xf>
    <xf numFmtId="49" fontId="28" fillId="3" borderId="14" xfId="3" applyNumberFormat="1" applyFont="1" applyFill="1" applyBorder="1" applyAlignment="1">
      <alignment horizontal="left" vertical="center" wrapText="1"/>
    </xf>
    <xf numFmtId="49" fontId="8" fillId="3" borderId="14" xfId="3" applyNumberFormat="1" applyFont="1" applyFill="1" applyBorder="1" applyAlignment="1">
      <alignment vertical="center" wrapText="1"/>
    </xf>
    <xf numFmtId="0" fontId="38" fillId="3" borderId="21" xfId="0" applyFont="1" applyFill="1" applyBorder="1" applyAlignment="1">
      <alignment horizontal="left" vertical="center" wrapText="1"/>
    </xf>
    <xf numFmtId="164" fontId="8" fillId="3" borderId="21" xfId="0" applyNumberFormat="1" applyFont="1" applyFill="1" applyBorder="1" applyAlignment="1">
      <alignment horizontal="right" vertical="center" wrapText="1"/>
    </xf>
    <xf numFmtId="49" fontId="32" fillId="0" borderId="22" xfId="0" applyNumberFormat="1" applyFont="1" applyBorder="1" applyAlignment="1">
      <alignment vertical="center"/>
    </xf>
    <xf numFmtId="164" fontId="8" fillId="0" borderId="21" xfId="0" applyNumberFormat="1" applyFont="1" applyBorder="1" applyAlignment="1">
      <alignment horizontal="right" vertical="center" wrapText="1"/>
    </xf>
    <xf numFmtId="49" fontId="32" fillId="3" borderId="22" xfId="0" applyNumberFormat="1" applyFont="1" applyFill="1" applyBorder="1" applyAlignment="1">
      <alignment vertical="center"/>
    </xf>
    <xf numFmtId="2" fontId="8" fillId="0" borderId="21" xfId="0" applyNumberFormat="1" applyFont="1" applyBorder="1" applyAlignment="1">
      <alignment horizontal="right" vertical="center" wrapText="1"/>
    </xf>
    <xf numFmtId="49" fontId="35" fillId="0" borderId="21" xfId="0" applyNumberFormat="1" applyFont="1" applyBorder="1" applyAlignment="1">
      <alignment horizontal="left" vertical="center" wrapText="1"/>
    </xf>
    <xf numFmtId="49" fontId="35" fillId="3" borderId="21" xfId="0" applyNumberFormat="1" applyFont="1" applyFill="1" applyBorder="1" applyAlignment="1">
      <alignment horizontal="left" vertical="center" wrapText="1"/>
    </xf>
    <xf numFmtId="49" fontId="31" fillId="0" borderId="22" xfId="0" applyNumberFormat="1" applyFont="1" applyBorder="1" applyAlignment="1">
      <alignment horizontal="left" vertical="center" wrapText="1"/>
    </xf>
    <xf numFmtId="49" fontId="31" fillId="3" borderId="23" xfId="0" applyNumberFormat="1" applyFont="1" applyFill="1" applyBorder="1" applyAlignment="1">
      <alignment vertical="center" wrapText="1"/>
    </xf>
    <xf numFmtId="49" fontId="32" fillId="0" borderId="22" xfId="0" applyNumberFormat="1" applyFont="1" applyBorder="1" applyAlignment="1">
      <alignment horizontal="left" vertical="center" wrapText="1"/>
    </xf>
    <xf numFmtId="49" fontId="38" fillId="0" borderId="21" xfId="0" applyNumberFormat="1" applyFont="1" applyBorder="1" applyAlignment="1">
      <alignment vertical="center" wrapText="1"/>
    </xf>
    <xf numFmtId="49" fontId="38" fillId="0" borderId="21" xfId="0" applyNumberFormat="1" applyFont="1" applyBorder="1" applyAlignment="1">
      <alignment horizontal="left" vertical="center" wrapText="1"/>
    </xf>
    <xf numFmtId="49" fontId="35" fillId="0" borderId="21" xfId="0" applyNumberFormat="1" applyFont="1" applyBorder="1" applyAlignment="1">
      <alignment vertical="center" wrapText="1"/>
    </xf>
    <xf numFmtId="2" fontId="4" fillId="3" borderId="21" xfId="0" applyNumberFormat="1" applyFont="1" applyFill="1" applyBorder="1" applyAlignment="1">
      <alignment horizontal="right" vertical="center" wrapText="1"/>
    </xf>
    <xf numFmtId="2" fontId="12" fillId="3" borderId="21" xfId="0" applyNumberFormat="1" applyFont="1" applyFill="1" applyBorder="1" applyAlignment="1">
      <alignment horizontal="right" vertical="center" wrapText="1"/>
    </xf>
    <xf numFmtId="49" fontId="31" fillId="0" borderId="22" xfId="0" applyNumberFormat="1" applyFont="1" applyBorder="1" applyAlignment="1">
      <alignment horizontal="left" wrapText="1"/>
    </xf>
    <xf numFmtId="2" fontId="4" fillId="3" borderId="21" xfId="0" applyNumberFormat="1" applyFont="1" applyFill="1" applyBorder="1" applyAlignment="1">
      <alignment vertical="center" wrapText="1"/>
    </xf>
    <xf numFmtId="2" fontId="12" fillId="3" borderId="21" xfId="0" applyNumberFormat="1" applyFont="1" applyFill="1" applyBorder="1" applyAlignment="1">
      <alignment vertical="center" wrapText="1"/>
    </xf>
    <xf numFmtId="49" fontId="37" fillId="0" borderId="21" xfId="0" applyNumberFormat="1" applyFont="1" applyBorder="1" applyAlignment="1">
      <alignment horizontal="left" vertical="center" wrapText="1"/>
    </xf>
    <xf numFmtId="2" fontId="8" fillId="0" borderId="21" xfId="0" applyNumberFormat="1" applyFont="1" applyBorder="1" applyAlignment="1">
      <alignment vertical="center" wrapText="1"/>
    </xf>
    <xf numFmtId="2" fontId="11" fillId="0" borderId="21" xfId="0" applyNumberFormat="1" applyFont="1" applyBorder="1" applyAlignment="1">
      <alignment vertical="center" wrapText="1"/>
    </xf>
    <xf numFmtId="49" fontId="8" fillId="3" borderId="21" xfId="0" applyNumberFormat="1" applyFont="1" applyFill="1" applyBorder="1" applyAlignment="1">
      <alignment horizontal="left" vertical="center" wrapText="1"/>
    </xf>
    <xf numFmtId="0" fontId="32" fillId="3" borderId="22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49" fontId="31" fillId="3" borderId="22" xfId="0" applyNumberFormat="1" applyFont="1" applyFill="1" applyBorder="1" applyAlignment="1">
      <alignment vertical="center" wrapText="1"/>
    </xf>
    <xf numFmtId="49" fontId="8" fillId="0" borderId="21" xfId="0" applyNumberFormat="1" applyFont="1" applyBorder="1" applyAlignment="1">
      <alignment horizontal="left" vertical="center" wrapText="1"/>
    </xf>
    <xf numFmtId="49" fontId="32" fillId="3" borderId="22" xfId="0" applyNumberFormat="1" applyFont="1" applyFill="1" applyBorder="1" applyAlignment="1">
      <alignment vertical="center" wrapText="1"/>
    </xf>
    <xf numFmtId="49" fontId="4" fillId="3" borderId="21" xfId="0" applyNumberFormat="1" applyFont="1" applyFill="1" applyBorder="1" applyAlignment="1">
      <alignment vertical="center" wrapText="1"/>
    </xf>
    <xf numFmtId="49" fontId="32" fillId="3" borderId="22" xfId="0" applyNumberFormat="1" applyFont="1" applyFill="1" applyBorder="1" applyAlignment="1">
      <alignment horizontal="left" vertical="center" wrapText="1"/>
    </xf>
    <xf numFmtId="2" fontId="4" fillId="3" borderId="24" xfId="0" applyNumberFormat="1" applyFont="1" applyFill="1" applyBorder="1" applyAlignment="1">
      <alignment vertical="center" wrapText="1"/>
    </xf>
    <xf numFmtId="2" fontId="12" fillId="3" borderId="24" xfId="0" applyNumberFormat="1" applyFont="1" applyFill="1" applyBorder="1" applyAlignment="1">
      <alignment vertical="center" wrapText="1"/>
    </xf>
    <xf numFmtId="2" fontId="12" fillId="3" borderId="25" xfId="0" applyNumberFormat="1" applyFont="1" applyFill="1" applyBorder="1" applyAlignment="1">
      <alignment horizontal="right" vertical="center" wrapText="1"/>
    </xf>
    <xf numFmtId="2" fontId="12" fillId="3" borderId="26" xfId="0" applyNumberFormat="1" applyFont="1" applyFill="1" applyBorder="1" applyAlignment="1">
      <alignment horizontal="right" vertical="center" wrapText="1"/>
    </xf>
    <xf numFmtId="43" fontId="12" fillId="4" borderId="27" xfId="0" applyNumberFormat="1" applyFont="1" applyFill="1" applyBorder="1" applyAlignment="1">
      <alignment horizontal="right" vertical="center"/>
    </xf>
    <xf numFmtId="43" fontId="12" fillId="4" borderId="21" xfId="0" applyNumberFormat="1" applyFont="1" applyFill="1" applyBorder="1" applyAlignment="1">
      <alignment horizontal="right" vertical="center"/>
    </xf>
    <xf numFmtId="0" fontId="6" fillId="2" borderId="24" xfId="1" applyFont="1" applyFill="1" applyBorder="1" applyAlignment="1">
      <alignment horizontal="left" vertical="center"/>
    </xf>
    <xf numFmtId="0" fontId="30" fillId="2" borderId="24" xfId="0" applyFont="1" applyFill="1" applyBorder="1" applyAlignment="1">
      <alignment horizontal="left" vertical="center"/>
    </xf>
    <xf numFmtId="0" fontId="30" fillId="2" borderId="21" xfId="0" applyFont="1" applyFill="1" applyBorder="1" applyAlignment="1">
      <alignment horizontal="left" vertical="center"/>
    </xf>
    <xf numFmtId="0" fontId="30" fillId="2" borderId="2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/>
    </xf>
    <xf numFmtId="49" fontId="31" fillId="0" borderId="22" xfId="0" applyNumberFormat="1" applyFont="1" applyBorder="1" applyAlignment="1">
      <alignment vertical="center" wrapText="1"/>
    </xf>
    <xf numFmtId="49" fontId="32" fillId="0" borderId="22" xfId="0" applyNumberFormat="1" applyFont="1" applyBorder="1" applyAlignment="1">
      <alignment vertical="center" wrapText="1"/>
    </xf>
    <xf numFmtId="49" fontId="12" fillId="3" borderId="22" xfId="0" applyNumberFormat="1" applyFont="1" applyFill="1" applyBorder="1" applyAlignment="1">
      <alignment horizontal="right" vertical="center" wrapText="1"/>
    </xf>
    <xf numFmtId="49" fontId="12" fillId="3" borderId="27" xfId="0" applyNumberFormat="1" applyFont="1" applyFill="1" applyBorder="1" applyAlignment="1">
      <alignment horizontal="right" vertical="center" wrapText="1"/>
    </xf>
    <xf numFmtId="0" fontId="3" fillId="0" borderId="25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38" fillId="0" borderId="21" xfId="0" applyFont="1" applyBorder="1" applyAlignment="1">
      <alignment vertical="center" wrapText="1"/>
    </xf>
    <xf numFmtId="0" fontId="38" fillId="0" borderId="21" xfId="0" applyFont="1" applyBorder="1" applyAlignment="1">
      <alignment vertical="center"/>
    </xf>
    <xf numFmtId="0" fontId="51" fillId="0" borderId="24" xfId="0" applyFont="1" applyBorder="1" applyAlignment="1">
      <alignment vertical="top"/>
    </xf>
    <xf numFmtId="49" fontId="31" fillId="3" borderId="22" xfId="0" applyNumberFormat="1" applyFont="1" applyFill="1" applyBorder="1" applyAlignment="1">
      <alignment horizontal="left" vertical="center" wrapText="1"/>
    </xf>
    <xf numFmtId="49" fontId="7" fillId="3" borderId="21" xfId="0" applyNumberFormat="1" applyFont="1" applyFill="1" applyBorder="1" applyAlignment="1">
      <alignment horizontal="left" vertical="center" wrapText="1"/>
    </xf>
    <xf numFmtId="49" fontId="7" fillId="0" borderId="21" xfId="0" applyNumberFormat="1" applyFont="1" applyBorder="1" applyAlignment="1">
      <alignment vertical="center" wrapText="1"/>
    </xf>
    <xf numFmtId="0" fontId="38" fillId="0" borderId="21" xfId="0" applyFont="1" applyBorder="1" applyAlignment="1">
      <alignment horizontal="left" vertical="center" wrapText="1"/>
    </xf>
    <xf numFmtId="2" fontId="8" fillId="3" borderId="21" xfId="0" applyNumberFormat="1" applyFont="1" applyFill="1" applyBorder="1" applyAlignment="1">
      <alignment vertical="center" wrapText="1"/>
    </xf>
    <xf numFmtId="2" fontId="8" fillId="3" borderId="21" xfId="0" applyNumberFormat="1" applyFont="1" applyFill="1" applyBorder="1" applyAlignment="1">
      <alignment horizontal="right" vertical="center" wrapText="1"/>
    </xf>
    <xf numFmtId="49" fontId="12" fillId="3" borderId="26" xfId="0" applyNumberFormat="1" applyFont="1" applyFill="1" applyBorder="1" applyAlignment="1">
      <alignment horizontal="right" vertical="center" wrapText="1"/>
    </xf>
    <xf numFmtId="43" fontId="12" fillId="4" borderId="28" xfId="0" applyNumberFormat="1" applyFont="1" applyFill="1" applyBorder="1" applyAlignment="1">
      <alignment horizontal="right" vertical="center"/>
    </xf>
    <xf numFmtId="49" fontId="34" fillId="0" borderId="22" xfId="0" applyNumberFormat="1" applyFont="1" applyBorder="1" applyAlignment="1">
      <alignment vertical="center"/>
    </xf>
    <xf numFmtId="49" fontId="33" fillId="3" borderId="22" xfId="0" applyNumberFormat="1" applyFont="1" applyFill="1" applyBorder="1" applyAlignment="1">
      <alignment vertical="center" wrapText="1"/>
    </xf>
    <xf numFmtId="49" fontId="33" fillId="0" borderId="22" xfId="0" applyNumberFormat="1" applyFont="1" applyBorder="1" applyAlignment="1">
      <alignment horizontal="left" vertical="center" wrapText="1"/>
    </xf>
    <xf numFmtId="49" fontId="33" fillId="0" borderId="22" xfId="0" applyNumberFormat="1" applyFont="1" applyBorder="1" applyAlignment="1">
      <alignment vertical="center" wrapText="1"/>
    </xf>
    <xf numFmtId="49" fontId="34" fillId="0" borderId="22" xfId="0" applyNumberFormat="1" applyFont="1" applyBorder="1" applyAlignment="1">
      <alignment vertical="center" wrapText="1"/>
    </xf>
    <xf numFmtId="2" fontId="4" fillId="3" borderId="24" xfId="0" applyNumberFormat="1" applyFont="1" applyFill="1" applyBorder="1" applyAlignment="1">
      <alignment horizontal="right" vertical="center" wrapText="1"/>
    </xf>
    <xf numFmtId="164" fontId="11" fillId="3" borderId="24" xfId="0" applyNumberFormat="1" applyFont="1" applyFill="1" applyBorder="1" applyAlignment="1">
      <alignment horizontal="right" vertical="center" wrapText="1"/>
    </xf>
    <xf numFmtId="0" fontId="34" fillId="3" borderId="22" xfId="0" applyFont="1" applyFill="1" applyBorder="1" applyAlignment="1">
      <alignment horizontal="left" vertical="center" wrapText="1"/>
    </xf>
    <xf numFmtId="49" fontId="34" fillId="3" borderId="22" xfId="0" applyNumberFormat="1" applyFont="1" applyFill="1" applyBorder="1" applyAlignment="1">
      <alignment vertical="center" wrapText="1"/>
    </xf>
    <xf numFmtId="2" fontId="8" fillId="3" borderId="27" xfId="0" applyNumberFormat="1" applyFont="1" applyFill="1" applyBorder="1" applyAlignment="1">
      <alignment vertical="center" wrapText="1"/>
    </xf>
    <xf numFmtId="49" fontId="34" fillId="0" borderId="22" xfId="0" applyNumberFormat="1" applyFont="1" applyBorder="1" applyAlignment="1">
      <alignment horizontal="left" vertical="center" wrapText="1"/>
    </xf>
    <xf numFmtId="49" fontId="33" fillId="3" borderId="22" xfId="0" applyNumberFormat="1" applyFont="1" applyFill="1" applyBorder="1" applyAlignment="1">
      <alignment horizontal="left" vertical="center" wrapText="1"/>
    </xf>
    <xf numFmtId="49" fontId="12" fillId="3" borderId="22" xfId="0" applyNumberFormat="1" applyFont="1" applyFill="1" applyBorder="1" applyAlignment="1">
      <alignment horizontal="right" vertical="center" wrapText="1"/>
    </xf>
    <xf numFmtId="49" fontId="12" fillId="3" borderId="27" xfId="0" applyNumberFormat="1" applyFont="1" applyFill="1" applyBorder="1" applyAlignment="1">
      <alignment horizontal="right" vertical="center" wrapText="1"/>
    </xf>
    <xf numFmtId="49" fontId="33" fillId="0" borderId="24" xfId="0" applyNumberFormat="1" applyFont="1" applyBorder="1" applyAlignment="1">
      <alignment vertical="center" wrapText="1"/>
    </xf>
    <xf numFmtId="49" fontId="33" fillId="0" borderId="27" xfId="0" applyNumberFormat="1" applyFont="1" applyBorder="1" applyAlignment="1">
      <alignment vertical="center" wrapText="1"/>
    </xf>
    <xf numFmtId="43" fontId="12" fillId="4" borderId="22" xfId="0" applyNumberFormat="1" applyFont="1" applyFill="1" applyBorder="1" applyAlignment="1">
      <alignment horizontal="right" vertical="center"/>
    </xf>
    <xf numFmtId="0" fontId="23" fillId="0" borderId="24" xfId="0" applyFont="1" applyBorder="1" applyAlignment="1">
      <alignment horizontal="center" vertical="center"/>
    </xf>
    <xf numFmtId="49" fontId="0" fillId="0" borderId="24" xfId="0" applyNumberFormat="1" applyBorder="1" applyAlignment="1">
      <alignment horizontal="left" vertical="center"/>
    </xf>
    <xf numFmtId="0" fontId="0" fillId="15" borderId="24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4" xfId="0" applyFill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23" fillId="0" borderId="25" xfId="0" applyFont="1" applyBorder="1" applyAlignment="1">
      <alignment horizontal="center" vertical="center"/>
    </xf>
    <xf numFmtId="0" fontId="0" fillId="0" borderId="24" xfId="0" applyBorder="1" applyAlignment="1">
      <alignment horizontal="left"/>
    </xf>
    <xf numFmtId="0" fontId="0" fillId="7" borderId="24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49" fontId="0" fillId="3" borderId="24" xfId="0" applyNumberFormat="1" applyFill="1" applyBorder="1" applyAlignment="1">
      <alignment horizontal="left" vertical="center"/>
    </xf>
    <xf numFmtId="0" fontId="0" fillId="3" borderId="24" xfId="0" applyFill="1" applyBorder="1" applyAlignment="1">
      <alignment horizontal="center"/>
    </xf>
    <xf numFmtId="0" fontId="0" fillId="7" borderId="26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49" fontId="0" fillId="0" borderId="24" xfId="0" applyNumberFormat="1" applyBorder="1" applyAlignment="1">
      <alignment horizontal="left" vertical="center" wrapText="1"/>
    </xf>
    <xf numFmtId="0" fontId="0" fillId="3" borderId="25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8" borderId="26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left" vertical="center" wrapText="1"/>
    </xf>
    <xf numFmtId="0" fontId="0" fillId="16" borderId="24" xfId="0" applyFill="1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9" borderId="26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14" borderId="24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17" borderId="24" xfId="0" applyFill="1" applyBorder="1" applyAlignment="1">
      <alignment horizontal="center" vertical="center"/>
    </xf>
  </cellXfs>
  <cellStyles count="4">
    <cellStyle name="Normaallaad 2" xfId="1" xr:uid="{827BCEA5-FBC6-42D6-BE9E-A7650FEE73FB}"/>
    <cellStyle name="Normaallaad 2 2" xfId="3" xr:uid="{624219D7-3206-4642-81F3-04618F9C5B19}"/>
    <cellStyle name="Normaallaad 2 2 2 2" xfId="2" xr:uid="{1E971C0B-ADF7-4F14-9BB6-08F0B6AD3AD3}"/>
    <cellStyle name="Normal" xfId="0" builtinId="0"/>
  </cellStyles>
  <dxfs count="61"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5"/>
        </patternFill>
      </fill>
    </dxf>
    <dxf>
      <fill>
        <patternFill>
          <bgColor rgb="FFB2B2B2"/>
        </patternFill>
      </fill>
    </dxf>
    <dxf>
      <fill>
        <patternFill>
          <bgColor theme="5" tint="-0.499984740745262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colors>
    <mruColors>
      <color rgb="FFF0DFB4"/>
      <color rgb="FF006600"/>
      <color rgb="FFF2ACC8"/>
      <color rgb="FFC3F9AB"/>
      <color rgb="FFABF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8F6B-339C-4687-8D2D-6763E6E7F381}">
  <sheetPr>
    <pageSetUpPr fitToPage="1"/>
  </sheetPr>
  <dimension ref="A1:W167"/>
  <sheetViews>
    <sheetView topLeftCell="C71" zoomScale="50" zoomScaleNormal="50" workbookViewId="0">
      <selection activeCell="B81" sqref="B81:H81"/>
    </sheetView>
  </sheetViews>
  <sheetFormatPr defaultColWidth="9.25" defaultRowHeight="15"/>
  <cols>
    <col min="1" max="1" width="30.625" style="2" customWidth="1"/>
    <col min="2" max="2" width="100.625" style="2" customWidth="1"/>
    <col min="3" max="3" width="120.625" style="2" customWidth="1"/>
    <col min="4" max="8" width="16.625" style="2" customWidth="1"/>
    <col min="9" max="16384" width="9.25" style="2"/>
  </cols>
  <sheetData>
    <row r="1" spans="1:10" ht="18.95" customHeight="1">
      <c r="A1" s="347" t="e" vm="1">
        <v>#VALUE!</v>
      </c>
      <c r="B1" s="347"/>
      <c r="C1" s="366" t="e" vm="2">
        <v>#VALUE!</v>
      </c>
      <c r="D1" s="18"/>
      <c r="E1" s="18"/>
      <c r="F1" s="18"/>
      <c r="G1" s="18"/>
      <c r="H1" s="18"/>
    </row>
    <row r="2" spans="1:10" ht="18.95" customHeight="1">
      <c r="A2" s="347"/>
      <c r="B2" s="347"/>
      <c r="C2" s="366"/>
      <c r="D2" s="18"/>
      <c r="E2" s="18"/>
      <c r="F2" s="18"/>
      <c r="G2" s="18"/>
      <c r="H2" s="18"/>
    </row>
    <row r="3" spans="1:10" ht="18.95" customHeight="1">
      <c r="A3" s="347"/>
      <c r="B3" s="347"/>
      <c r="C3" s="366"/>
      <c r="D3" s="18"/>
      <c r="E3" s="18"/>
      <c r="F3" s="18"/>
      <c r="G3" s="18"/>
      <c r="H3" s="18"/>
    </row>
    <row r="4" spans="1:10" ht="18.95" customHeight="1">
      <c r="A4" s="347"/>
      <c r="B4" s="347"/>
      <c r="C4" s="366"/>
      <c r="D4" s="18"/>
      <c r="E4" s="18"/>
      <c r="F4" s="18"/>
      <c r="G4" s="18"/>
      <c r="H4" s="18"/>
    </row>
    <row r="5" spans="1:10" ht="18.95" customHeight="1">
      <c r="A5" s="347"/>
      <c r="B5" s="347"/>
      <c r="C5" s="366"/>
      <c r="D5" s="18"/>
      <c r="E5" s="18"/>
      <c r="F5" s="18"/>
      <c r="G5" s="18"/>
      <c r="H5" s="18"/>
    </row>
    <row r="6" spans="1:10" ht="30">
      <c r="A6" s="368" t="s">
        <v>0</v>
      </c>
      <c r="B6" s="368"/>
      <c r="C6" s="366"/>
      <c r="D6" s="18"/>
      <c r="E6" s="18"/>
      <c r="F6" s="18"/>
      <c r="G6" s="18"/>
      <c r="H6" s="18"/>
    </row>
    <row r="7" spans="1:10" ht="30">
      <c r="A7" s="124" t="s">
        <v>1</v>
      </c>
      <c r="B7" s="124"/>
      <c r="C7" s="366"/>
      <c r="D7" s="18"/>
      <c r="E7" s="18"/>
      <c r="F7" s="18"/>
      <c r="G7" s="18"/>
      <c r="H7" s="18"/>
    </row>
    <row r="8" spans="1:10" ht="30">
      <c r="A8" s="79" t="s">
        <v>2</v>
      </c>
      <c r="B8" s="80">
        <v>46265</v>
      </c>
      <c r="C8" s="367"/>
      <c r="D8" s="82"/>
      <c r="E8" s="82"/>
      <c r="F8" s="18"/>
      <c r="G8" s="18"/>
      <c r="H8" s="18"/>
    </row>
    <row r="9" spans="1:10" s="3" customFormat="1" ht="50.1" customHeight="1">
      <c r="A9" s="205" t="s">
        <v>3</v>
      </c>
      <c r="B9" s="206" t="s">
        <v>4</v>
      </c>
      <c r="C9" s="207" t="s">
        <v>5</v>
      </c>
      <c r="D9" s="208" t="s">
        <v>6</v>
      </c>
      <c r="E9" s="208" t="s">
        <v>7</v>
      </c>
      <c r="F9" s="208" t="s">
        <v>8</v>
      </c>
      <c r="G9" s="208" t="s">
        <v>9</v>
      </c>
      <c r="H9" s="208" t="s">
        <v>10</v>
      </c>
    </row>
    <row r="10" spans="1:10" ht="35.1" customHeight="1">
      <c r="A10" s="209"/>
      <c r="B10" s="240"/>
      <c r="C10" s="315"/>
      <c r="D10" s="201">
        <v>135</v>
      </c>
      <c r="E10" s="201">
        <v>272</v>
      </c>
      <c r="F10" s="201">
        <v>10.4</v>
      </c>
      <c r="G10" s="201">
        <v>19.600000000000001</v>
      </c>
      <c r="H10" s="201">
        <v>13.2</v>
      </c>
      <c r="J10" s="15"/>
    </row>
    <row r="11" spans="1:10" ht="35.1" customHeight="1">
      <c r="A11" s="152" t="s">
        <v>11</v>
      </c>
      <c r="B11" s="273"/>
      <c r="C11" s="211"/>
      <c r="D11" s="213">
        <v>15</v>
      </c>
      <c r="E11" s="201">
        <v>13.3</v>
      </c>
      <c r="F11" s="201">
        <v>0.97799999999999998</v>
      </c>
      <c r="G11" s="201">
        <v>0.71</v>
      </c>
      <c r="H11" s="201">
        <v>0.65700000000000003</v>
      </c>
      <c r="J11" s="16"/>
    </row>
    <row r="12" spans="1:10" ht="35.1" customHeight="1">
      <c r="A12" s="153"/>
      <c r="B12" s="245"/>
      <c r="C12" s="212"/>
      <c r="D12" s="219">
        <v>75</v>
      </c>
      <c r="E12" s="201">
        <v>65.7</v>
      </c>
      <c r="F12" s="201">
        <v>9.98</v>
      </c>
      <c r="G12" s="201">
        <v>1.93</v>
      </c>
      <c r="H12" s="201">
        <v>1.84</v>
      </c>
    </row>
    <row r="13" spans="1:10" ht="35.1" customHeight="1">
      <c r="A13" s="154"/>
      <c r="B13" s="202"/>
      <c r="C13" s="211"/>
      <c r="D13" s="219">
        <v>75</v>
      </c>
      <c r="E13" s="201">
        <v>66</v>
      </c>
      <c r="F13" s="201">
        <v>12.6</v>
      </c>
      <c r="G13" s="201">
        <v>0.46700000000000003</v>
      </c>
      <c r="H13" s="201">
        <v>2.27</v>
      </c>
    </row>
    <row r="14" spans="1:10" ht="35.1" customHeight="1">
      <c r="A14" s="154"/>
      <c r="B14" s="202"/>
      <c r="C14" s="212"/>
      <c r="D14" s="200">
        <v>100</v>
      </c>
      <c r="E14" s="201">
        <v>41.1</v>
      </c>
      <c r="F14" s="201">
        <v>5.59</v>
      </c>
      <c r="G14" s="201">
        <v>0.33</v>
      </c>
      <c r="H14" s="201">
        <v>2.2000000000000002</v>
      </c>
    </row>
    <row r="15" spans="1:10" ht="35.1" customHeight="1">
      <c r="A15" s="154"/>
      <c r="B15" s="202"/>
      <c r="C15" s="222"/>
      <c r="D15" s="200">
        <v>100</v>
      </c>
      <c r="E15" s="201">
        <v>20.100000000000001</v>
      </c>
      <c r="F15" s="201">
        <v>3.15</v>
      </c>
      <c r="G15" s="201">
        <v>5.8000000000000003E-2</v>
      </c>
      <c r="H15" s="201">
        <v>0.97799999999999998</v>
      </c>
    </row>
    <row r="16" spans="1:10" ht="35.1" customHeight="1">
      <c r="A16" s="154"/>
      <c r="B16" s="202"/>
      <c r="C16" s="224"/>
      <c r="D16" s="219">
        <v>150</v>
      </c>
      <c r="E16" s="201">
        <v>71.16</v>
      </c>
      <c r="F16" s="201">
        <v>15.05</v>
      </c>
      <c r="G16" s="201">
        <v>0.5</v>
      </c>
      <c r="H16" s="201">
        <v>4.49</v>
      </c>
    </row>
    <row r="17" spans="1:23" ht="35.1" customHeight="1">
      <c r="A17" s="154"/>
      <c r="B17" s="233"/>
      <c r="C17" s="260"/>
      <c r="D17" s="219">
        <v>15</v>
      </c>
      <c r="E17" s="201">
        <v>74.821349999999995</v>
      </c>
      <c r="F17" s="201">
        <v>0.59024999999999994</v>
      </c>
      <c r="G17" s="201">
        <v>8.0373000000000001</v>
      </c>
      <c r="H17" s="201">
        <v>6.1349999999999995E-2</v>
      </c>
      <c r="I17" s="4"/>
      <c r="J17" s="4"/>
      <c r="K17" s="5"/>
      <c r="L17" s="5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35.1" customHeight="1">
      <c r="A18" s="154"/>
      <c r="B18" s="233"/>
      <c r="C18" s="234"/>
      <c r="D18" s="219">
        <v>15</v>
      </c>
      <c r="E18" s="201">
        <v>91.7</v>
      </c>
      <c r="F18" s="201">
        <v>0.221</v>
      </c>
      <c r="G18" s="201">
        <v>8.01</v>
      </c>
      <c r="H18" s="201">
        <v>3.83</v>
      </c>
      <c r="I18" s="4"/>
      <c r="J18" s="4"/>
      <c r="K18" s="5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35.1" customHeight="1">
      <c r="A19" s="155"/>
      <c r="B19" s="202"/>
      <c r="C19" s="222"/>
      <c r="D19" s="219">
        <v>30</v>
      </c>
      <c r="E19" s="201">
        <v>72.644999999999996</v>
      </c>
      <c r="F19" s="201">
        <v>15.435</v>
      </c>
      <c r="G19" s="201">
        <v>0.46499999999999997</v>
      </c>
      <c r="H19" s="201">
        <v>2.61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35.1" customHeight="1">
      <c r="A20" s="156"/>
      <c r="B20" s="202"/>
      <c r="C20" s="222"/>
      <c r="D20" s="219">
        <v>100</v>
      </c>
      <c r="E20" s="201">
        <v>24.2</v>
      </c>
      <c r="F20" s="201">
        <v>6</v>
      </c>
      <c r="G20" s="201">
        <v>0.2</v>
      </c>
      <c r="H20" s="201">
        <v>0.5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35.1" customHeight="1">
      <c r="A21" s="157"/>
      <c r="B21" s="202"/>
      <c r="C21" s="222"/>
      <c r="D21" s="219">
        <v>70</v>
      </c>
      <c r="E21" s="201">
        <v>33.653199999999998</v>
      </c>
      <c r="F21" s="201">
        <v>9.4359999999999999</v>
      </c>
      <c r="G21" s="201">
        <v>0</v>
      </c>
      <c r="H21" s="201">
        <v>0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s="3" customFormat="1" ht="18.95" customHeight="1">
      <c r="A22" s="150"/>
      <c r="B22" s="225"/>
      <c r="C22" s="423" t="s">
        <v>12</v>
      </c>
      <c r="D22" s="226"/>
      <c r="E22" s="227">
        <f>SUM(E10:E21)</f>
        <v>846.37955000000011</v>
      </c>
      <c r="F22" s="227">
        <f>SUM(F10:F21)</f>
        <v>89.430250000000001</v>
      </c>
      <c r="G22" s="227">
        <f>SUM(G10:G21)</f>
        <v>40.307300000000005</v>
      </c>
      <c r="H22" s="227">
        <f>SUM(H10:H21)</f>
        <v>32.63635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8.95" customHeight="1">
      <c r="A23" s="377" t="s">
        <v>13</v>
      </c>
      <c r="B23" s="377"/>
      <c r="C23" s="377"/>
      <c r="D23" s="377"/>
      <c r="E23" s="377"/>
      <c r="F23" s="377"/>
      <c r="G23" s="377"/>
      <c r="H23" s="377"/>
    </row>
    <row r="24" spans="1:23" ht="18.95" customHeight="1">
      <c r="A24" s="359" t="s">
        <v>14</v>
      </c>
      <c r="B24" s="360"/>
      <c r="C24" s="360"/>
      <c r="D24" s="360"/>
      <c r="E24" s="360"/>
      <c r="F24" s="360"/>
      <c r="G24" s="360"/>
      <c r="H24" s="361"/>
    </row>
    <row r="25" spans="1:23" ht="18.95" customHeight="1">
      <c r="A25" s="349" t="s">
        <v>15</v>
      </c>
      <c r="B25" s="350"/>
      <c r="C25" s="350"/>
      <c r="D25" s="350"/>
      <c r="E25" s="350"/>
      <c r="F25" s="350"/>
      <c r="G25" s="350"/>
      <c r="H25" s="351"/>
    </row>
    <row r="26" spans="1:23" ht="18.95" customHeight="1">
      <c r="A26" s="352" t="s">
        <v>16</v>
      </c>
      <c r="B26" s="353"/>
      <c r="C26" s="353"/>
      <c r="D26" s="353"/>
      <c r="E26" s="353"/>
      <c r="F26" s="353"/>
      <c r="G26" s="353"/>
      <c r="H26" s="354"/>
    </row>
    <row r="27" spans="1:23" ht="18.95" customHeight="1">
      <c r="A27" s="352" t="s">
        <v>17</v>
      </c>
      <c r="B27" s="353"/>
      <c r="C27" s="353"/>
      <c r="D27" s="353"/>
      <c r="E27" s="353"/>
      <c r="F27" s="353"/>
      <c r="G27" s="353"/>
      <c r="H27" s="354"/>
    </row>
    <row r="28" spans="1:23" ht="18.95" customHeight="1">
      <c r="A28" s="352" t="s">
        <v>18</v>
      </c>
      <c r="B28" s="353"/>
      <c r="C28" s="353"/>
      <c r="D28" s="353"/>
      <c r="E28" s="353"/>
      <c r="F28" s="353"/>
      <c r="G28" s="353"/>
      <c r="H28" s="354"/>
    </row>
    <row r="29" spans="1:23" ht="18.95" customHeight="1">
      <c r="A29" s="355" t="s">
        <v>19</v>
      </c>
      <c r="B29" s="356"/>
      <c r="C29" s="356"/>
      <c r="D29" s="356"/>
      <c r="E29" s="356"/>
      <c r="F29" s="356"/>
      <c r="G29" s="356"/>
      <c r="H29" s="357"/>
    </row>
    <row r="30" spans="1:23" ht="18.95" customHeight="1">
      <c r="A30" s="348" t="s">
        <v>20</v>
      </c>
      <c r="B30" s="348"/>
      <c r="C30" s="348"/>
      <c r="D30" s="348"/>
      <c r="E30" s="348"/>
      <c r="F30" s="348"/>
      <c r="G30" s="348"/>
      <c r="H30" s="348"/>
    </row>
    <row r="31" spans="1:23" ht="18.95" customHeight="1">
      <c r="A31" s="228" t="s">
        <v>21</v>
      </c>
      <c r="B31" s="84" t="s">
        <v>22</v>
      </c>
      <c r="C31" s="84"/>
      <c r="D31" s="84"/>
      <c r="E31" s="85"/>
      <c r="F31" s="85"/>
      <c r="G31" s="85"/>
      <c r="H31" s="229"/>
    </row>
    <row r="32" spans="1:23" ht="18.95" customHeight="1">
      <c r="A32" s="83" t="s">
        <v>23</v>
      </c>
      <c r="B32" s="86" t="s">
        <v>24</v>
      </c>
      <c r="C32" s="86"/>
      <c r="D32" s="86"/>
      <c r="E32" s="87"/>
      <c r="F32" s="87"/>
      <c r="G32" s="87"/>
      <c r="H32" s="88"/>
    </row>
    <row r="33" spans="1:23" ht="18.95" customHeight="1">
      <c r="A33" s="89" t="s">
        <v>25</v>
      </c>
      <c r="B33" s="90" t="s">
        <v>26</v>
      </c>
      <c r="C33" s="90"/>
      <c r="D33" s="90"/>
      <c r="E33" s="91"/>
      <c r="F33" s="91"/>
      <c r="G33" s="91"/>
      <c r="H33" s="92"/>
    </row>
    <row r="34" spans="1:23" ht="18.95" customHeight="1">
      <c r="A34" s="347" t="e" vm="1">
        <v>#VALUE!</v>
      </c>
      <c r="B34" s="347"/>
      <c r="C34" s="366" t="e" vm="2">
        <v>#VALUE!</v>
      </c>
      <c r="D34" s="18"/>
      <c r="E34" s="18"/>
      <c r="F34" s="18"/>
      <c r="G34" s="18"/>
      <c r="H34" s="18"/>
    </row>
    <row r="35" spans="1:23" ht="18.95" customHeight="1">
      <c r="A35" s="347"/>
      <c r="B35" s="347"/>
      <c r="C35" s="366"/>
      <c r="D35" s="18"/>
      <c r="E35" s="18"/>
      <c r="F35" s="18"/>
      <c r="G35" s="18"/>
      <c r="H35" s="18"/>
    </row>
    <row r="36" spans="1:23" ht="18.95" customHeight="1">
      <c r="A36" s="347"/>
      <c r="B36" s="347"/>
      <c r="C36" s="366"/>
      <c r="D36" s="18"/>
      <c r="E36" s="18"/>
      <c r="F36" s="18"/>
      <c r="G36" s="18"/>
      <c r="H36" s="18"/>
    </row>
    <row r="37" spans="1:23" ht="18.95" customHeight="1">
      <c r="A37" s="347"/>
      <c r="B37" s="347"/>
      <c r="C37" s="366"/>
      <c r="D37" s="18"/>
      <c r="E37" s="18"/>
      <c r="F37" s="18"/>
      <c r="G37" s="18"/>
      <c r="H37" s="18"/>
    </row>
    <row r="38" spans="1:23" ht="18.95" customHeight="1">
      <c r="A38" s="347"/>
      <c r="B38" s="347"/>
      <c r="C38" s="366"/>
      <c r="D38" s="18"/>
      <c r="E38" s="18"/>
      <c r="F38" s="18"/>
      <c r="G38" s="18"/>
      <c r="H38" s="18"/>
    </row>
    <row r="39" spans="1:23" ht="26.25">
      <c r="A39" s="374" t="s">
        <v>0</v>
      </c>
      <c r="B39" s="374"/>
      <c r="C39" s="366"/>
      <c r="D39" s="18"/>
      <c r="E39" s="18"/>
      <c r="F39" s="18"/>
      <c r="G39" s="18"/>
      <c r="H39" s="18"/>
    </row>
    <row r="40" spans="1:23" ht="26.25">
      <c r="A40" s="125" t="s">
        <v>1</v>
      </c>
      <c r="B40" s="125"/>
      <c r="C40" s="366"/>
      <c r="D40" s="18"/>
      <c r="E40" s="18"/>
      <c r="F40" s="18"/>
      <c r="G40" s="18"/>
      <c r="H40" s="18"/>
    </row>
    <row r="41" spans="1:23" ht="26.25">
      <c r="A41" s="93" t="str">
        <f>A8</f>
        <v>36. nädal</v>
      </c>
      <c r="B41" s="94">
        <f>B8+1</f>
        <v>46266</v>
      </c>
      <c r="C41" s="367"/>
      <c r="D41" s="82"/>
      <c r="E41" s="82"/>
      <c r="F41" s="18"/>
      <c r="G41" s="18"/>
      <c r="H41" s="18"/>
    </row>
    <row r="42" spans="1:23" ht="50.1" customHeight="1">
      <c r="A42" s="205" t="s">
        <v>27</v>
      </c>
      <c r="B42" s="206" t="s">
        <v>4</v>
      </c>
      <c r="C42" s="207" t="s">
        <v>5</v>
      </c>
      <c r="D42" s="208" t="s">
        <v>6</v>
      </c>
      <c r="E42" s="208" t="s">
        <v>7</v>
      </c>
      <c r="F42" s="208" t="s">
        <v>8</v>
      </c>
      <c r="G42" s="208" t="s">
        <v>9</v>
      </c>
      <c r="H42" s="208" t="s">
        <v>10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35.1" customHeight="1">
      <c r="A43" s="230"/>
      <c r="B43" s="249"/>
      <c r="C43" s="232"/>
      <c r="D43" s="201">
        <v>135</v>
      </c>
      <c r="E43" s="201">
        <v>81.900000000000006</v>
      </c>
      <c r="F43" s="201">
        <v>5.66</v>
      </c>
      <c r="G43" s="201">
        <v>3.52</v>
      </c>
      <c r="H43" s="201">
        <v>6.42</v>
      </c>
      <c r="I43" s="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25.5">
      <c r="A44" s="152" t="s">
        <v>11</v>
      </c>
      <c r="B44" s="249"/>
      <c r="C44" s="232"/>
      <c r="D44" s="213">
        <v>15</v>
      </c>
      <c r="E44" s="201">
        <v>6.36</v>
      </c>
      <c r="F44" s="201">
        <v>0.60899999999999999</v>
      </c>
      <c r="G44" s="201">
        <v>0.27300000000000002</v>
      </c>
      <c r="H44" s="201">
        <v>0.28100000000000003</v>
      </c>
      <c r="I44" s="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35.1" customHeight="1">
      <c r="A45" s="158"/>
      <c r="B45" s="210"/>
      <c r="C45" s="212"/>
      <c r="D45" s="219">
        <v>75</v>
      </c>
      <c r="E45" s="201">
        <v>118.125</v>
      </c>
      <c r="F45" s="201">
        <v>19.593749999999996</v>
      </c>
      <c r="G45" s="201">
        <v>3.5531250000000001</v>
      </c>
      <c r="H45" s="201">
        <v>1.7062500000000003</v>
      </c>
      <c r="I45" s="4"/>
    </row>
    <row r="46" spans="1:23" s="8" customFormat="1" ht="35.1" customHeight="1">
      <c r="A46" s="158"/>
      <c r="B46" s="202"/>
      <c r="C46" s="212"/>
      <c r="D46" s="219">
        <v>75</v>
      </c>
      <c r="E46" s="201">
        <v>117.51300000000001</v>
      </c>
      <c r="F46" s="201">
        <v>25.047000000000001</v>
      </c>
      <c r="G46" s="201">
        <v>0.75900000000000001</v>
      </c>
      <c r="H46" s="201">
        <v>3.8940000000000001</v>
      </c>
      <c r="J46" s="9"/>
      <c r="K46" s="9"/>
      <c r="L46" s="9"/>
      <c r="M46" s="9"/>
      <c r="N46" s="9"/>
      <c r="O46" s="9"/>
      <c r="P46" s="9"/>
    </row>
    <row r="47" spans="1:23" s="8" customFormat="1" ht="35.1" customHeight="1">
      <c r="A47" s="158"/>
      <c r="B47" s="218"/>
      <c r="C47" s="212"/>
      <c r="D47" s="219">
        <v>100</v>
      </c>
      <c r="E47" s="201">
        <v>44.6</v>
      </c>
      <c r="F47" s="201">
        <v>6.16</v>
      </c>
      <c r="G47" s="201">
        <v>1.22</v>
      </c>
      <c r="H47" s="201">
        <v>0.66</v>
      </c>
      <c r="I47" s="10"/>
      <c r="J47" s="9"/>
      <c r="K47" s="9"/>
      <c r="L47" s="9"/>
      <c r="M47" s="9"/>
      <c r="N47" s="9"/>
      <c r="O47" s="9"/>
      <c r="P47" s="11"/>
    </row>
    <row r="48" spans="1:23" s="8" customFormat="1" ht="35.1" customHeight="1">
      <c r="A48" s="158"/>
      <c r="B48" s="245"/>
      <c r="C48" s="212"/>
      <c r="D48" s="219">
        <v>100</v>
      </c>
      <c r="E48" s="201">
        <v>23</v>
      </c>
      <c r="F48" s="201">
        <v>3.68</v>
      </c>
      <c r="G48" s="201">
        <v>0.17</v>
      </c>
      <c r="H48" s="201">
        <v>1.08</v>
      </c>
      <c r="I48" s="10"/>
      <c r="J48" s="9"/>
      <c r="K48" s="9"/>
      <c r="L48" s="9"/>
      <c r="M48" s="9"/>
      <c r="N48" s="9"/>
      <c r="O48" s="9"/>
      <c r="P48" s="9"/>
    </row>
    <row r="49" spans="1:22" s="8" customFormat="1" ht="35.1" customHeight="1">
      <c r="A49" s="158"/>
      <c r="B49" s="231"/>
      <c r="C49" s="212"/>
      <c r="D49" s="219">
        <v>150</v>
      </c>
      <c r="E49" s="201">
        <v>50.208999999999996</v>
      </c>
      <c r="F49" s="201">
        <v>11.1248</v>
      </c>
      <c r="G49" s="201">
        <v>0.3448</v>
      </c>
      <c r="H49" s="201">
        <v>2.2361</v>
      </c>
      <c r="I49" s="10"/>
      <c r="J49" s="9"/>
      <c r="K49" s="9"/>
      <c r="L49" s="9"/>
      <c r="M49" s="9"/>
      <c r="N49" s="9"/>
      <c r="O49" s="9"/>
      <c r="P49" s="9"/>
    </row>
    <row r="50" spans="1:22" ht="35.1" customHeight="1">
      <c r="A50" s="158"/>
      <c r="B50" s="233"/>
      <c r="C50" s="260"/>
      <c r="D50" s="219">
        <v>15</v>
      </c>
      <c r="E50" s="201">
        <v>74.821349999999995</v>
      </c>
      <c r="F50" s="201">
        <v>0.59024999999999994</v>
      </c>
      <c r="G50" s="201">
        <v>8.0373000000000001</v>
      </c>
      <c r="H50" s="201">
        <v>6.1349999999999995E-2</v>
      </c>
      <c r="J50" s="6"/>
      <c r="K50" s="6"/>
      <c r="L50" s="6"/>
      <c r="M50" s="6"/>
      <c r="N50" s="6"/>
      <c r="O50" s="6"/>
      <c r="P50" s="6"/>
    </row>
    <row r="51" spans="1:22" ht="35.1" customHeight="1">
      <c r="A51" s="154"/>
      <c r="B51" s="233"/>
      <c r="C51" s="234"/>
      <c r="D51" s="219">
        <v>15</v>
      </c>
      <c r="E51" s="201">
        <v>91.7</v>
      </c>
      <c r="F51" s="201">
        <v>0.221</v>
      </c>
      <c r="G51" s="201">
        <v>8.01</v>
      </c>
      <c r="H51" s="201">
        <v>3.83</v>
      </c>
      <c r="J51" s="6"/>
      <c r="K51" s="6"/>
      <c r="L51" s="6"/>
      <c r="M51" s="6"/>
      <c r="N51" s="5"/>
      <c r="O51" s="6"/>
      <c r="P51" s="6"/>
    </row>
    <row r="52" spans="1:22" ht="35.1" customHeight="1">
      <c r="A52" s="155"/>
      <c r="B52" s="202"/>
      <c r="C52" s="222"/>
      <c r="D52" s="219">
        <v>30</v>
      </c>
      <c r="E52" s="201">
        <v>72.644999999999996</v>
      </c>
      <c r="F52" s="201">
        <v>15.435</v>
      </c>
      <c r="G52" s="201">
        <v>0.46499999999999997</v>
      </c>
      <c r="H52" s="201">
        <v>2.61</v>
      </c>
      <c r="L52" s="12"/>
      <c r="M52" s="13"/>
      <c r="N52" s="13"/>
      <c r="O52" s="13"/>
      <c r="P52" s="13"/>
      <c r="Q52" s="13"/>
    </row>
    <row r="53" spans="1:22" ht="35.1" customHeight="1">
      <c r="A53" s="156"/>
      <c r="B53" s="202"/>
      <c r="C53" s="222"/>
      <c r="D53" s="219">
        <v>100</v>
      </c>
      <c r="E53" s="201">
        <v>18.899999999999999</v>
      </c>
      <c r="F53" s="201">
        <v>4.5</v>
      </c>
      <c r="G53" s="201">
        <v>0.1</v>
      </c>
      <c r="H53" s="201">
        <v>0.8</v>
      </c>
      <c r="O53" s="6"/>
      <c r="P53" s="6"/>
      <c r="Q53" s="6"/>
      <c r="R53" s="6"/>
      <c r="S53" s="6"/>
      <c r="T53" s="6"/>
      <c r="U53" s="6"/>
      <c r="V53" s="6"/>
    </row>
    <row r="54" spans="1:22" ht="35.1" customHeight="1">
      <c r="A54" s="157"/>
      <c r="B54" s="202"/>
      <c r="C54" s="222"/>
      <c r="D54" s="219">
        <v>70</v>
      </c>
      <c r="E54" s="201">
        <v>27.983199999999997</v>
      </c>
      <c r="F54" s="201">
        <v>8.3579999999999988</v>
      </c>
      <c r="G54" s="201">
        <v>0</v>
      </c>
      <c r="H54" s="201">
        <v>0.21</v>
      </c>
      <c r="O54" s="6"/>
      <c r="P54" s="6"/>
      <c r="Q54" s="6"/>
      <c r="R54" s="6"/>
      <c r="S54" s="6"/>
      <c r="T54" s="6"/>
      <c r="U54" s="6"/>
      <c r="V54" s="6"/>
    </row>
    <row r="55" spans="1:22" s="3" customFormat="1" ht="18.95" customHeight="1">
      <c r="A55" s="150"/>
      <c r="B55" s="225"/>
      <c r="C55" s="225" t="s">
        <v>12</v>
      </c>
      <c r="D55" s="226"/>
      <c r="E55" s="227">
        <f>SUM(E43:E54)</f>
        <v>727.75655000000006</v>
      </c>
      <c r="F55" s="227">
        <f>SUM(F43:F54)</f>
        <v>100.97880000000001</v>
      </c>
      <c r="G55" s="227">
        <f>SUM(G43:G54)</f>
        <v>26.452225000000002</v>
      </c>
      <c r="H55" s="227">
        <f>SUM(H43:H54)</f>
        <v>23.788700000000002</v>
      </c>
      <c r="O55" s="7"/>
      <c r="P55" s="7"/>
      <c r="Q55" s="7"/>
      <c r="R55" s="7"/>
      <c r="S55" s="7"/>
      <c r="T55" s="7"/>
      <c r="U55" s="7"/>
      <c r="V55" s="7"/>
    </row>
    <row r="56" spans="1:22" ht="18.95" customHeight="1">
      <c r="A56" s="377" t="s">
        <v>13</v>
      </c>
      <c r="B56" s="377"/>
      <c r="C56" s="377"/>
      <c r="D56" s="377"/>
      <c r="E56" s="377"/>
      <c r="F56" s="377"/>
      <c r="G56" s="377"/>
      <c r="H56" s="377"/>
    </row>
    <row r="57" spans="1:22" ht="18.95" customHeight="1">
      <c r="A57" s="359" t="s">
        <v>14</v>
      </c>
      <c r="B57" s="360"/>
      <c r="C57" s="360"/>
      <c r="D57" s="360"/>
      <c r="E57" s="360"/>
      <c r="F57" s="360"/>
      <c r="G57" s="360"/>
      <c r="H57" s="361"/>
    </row>
    <row r="58" spans="1:22" ht="18.95" customHeight="1">
      <c r="A58" s="349" t="s">
        <v>15</v>
      </c>
      <c r="B58" s="350"/>
      <c r="C58" s="350"/>
      <c r="D58" s="350"/>
      <c r="E58" s="350"/>
      <c r="F58" s="350"/>
      <c r="G58" s="350"/>
      <c r="H58" s="351"/>
    </row>
    <row r="59" spans="1:22" ht="18.95" customHeight="1">
      <c r="A59" s="352" t="s">
        <v>16</v>
      </c>
      <c r="B59" s="353"/>
      <c r="C59" s="353"/>
      <c r="D59" s="353"/>
      <c r="E59" s="353"/>
      <c r="F59" s="353"/>
      <c r="G59" s="353"/>
      <c r="H59" s="354"/>
    </row>
    <row r="60" spans="1:22" ht="18.95" customHeight="1">
      <c r="A60" s="352" t="s">
        <v>17</v>
      </c>
      <c r="B60" s="353"/>
      <c r="C60" s="353"/>
      <c r="D60" s="353"/>
      <c r="E60" s="353"/>
      <c r="F60" s="353"/>
      <c r="G60" s="353"/>
      <c r="H60" s="354"/>
    </row>
    <row r="61" spans="1:22" ht="18.95" customHeight="1">
      <c r="A61" s="352" t="s">
        <v>18</v>
      </c>
      <c r="B61" s="353"/>
      <c r="C61" s="353"/>
      <c r="D61" s="353"/>
      <c r="E61" s="353"/>
      <c r="F61" s="353"/>
      <c r="G61" s="353"/>
      <c r="H61" s="354"/>
    </row>
    <row r="62" spans="1:22" ht="18.95" customHeight="1">
      <c r="A62" s="355" t="s">
        <v>19</v>
      </c>
      <c r="B62" s="356"/>
      <c r="C62" s="356"/>
      <c r="D62" s="356"/>
      <c r="E62" s="356"/>
      <c r="F62" s="356"/>
      <c r="G62" s="356"/>
      <c r="H62" s="357"/>
    </row>
    <row r="63" spans="1:22" ht="18.95" customHeight="1">
      <c r="A63" s="348" t="s">
        <v>20</v>
      </c>
      <c r="B63" s="348"/>
      <c r="C63" s="348"/>
      <c r="D63" s="348"/>
      <c r="E63" s="348"/>
      <c r="F63" s="348"/>
      <c r="G63" s="348"/>
      <c r="H63" s="348"/>
    </row>
    <row r="64" spans="1:22" ht="18.95" customHeight="1">
      <c r="A64" s="228" t="s">
        <v>21</v>
      </c>
      <c r="B64" s="84" t="s">
        <v>22</v>
      </c>
      <c r="C64" s="84"/>
      <c r="D64" s="84"/>
      <c r="E64" s="85"/>
      <c r="F64" s="85"/>
      <c r="G64" s="85"/>
      <c r="H64" s="229"/>
    </row>
    <row r="65" spans="1:22" ht="18.95" customHeight="1">
      <c r="A65" s="83" t="s">
        <v>23</v>
      </c>
      <c r="B65" s="86" t="s">
        <v>24</v>
      </c>
      <c r="C65" s="86"/>
      <c r="D65" s="86"/>
      <c r="E65" s="87"/>
      <c r="F65" s="87"/>
      <c r="G65" s="87"/>
      <c r="H65" s="88"/>
    </row>
    <row r="66" spans="1:22" ht="18.95" customHeight="1">
      <c r="A66" s="89" t="s">
        <v>25</v>
      </c>
      <c r="B66" s="90" t="s">
        <v>26</v>
      </c>
      <c r="C66" s="90"/>
      <c r="D66" s="90"/>
      <c r="E66" s="91"/>
      <c r="F66" s="91"/>
      <c r="G66" s="91"/>
      <c r="H66" s="92"/>
    </row>
    <row r="67" spans="1:22" ht="18.95" customHeight="1">
      <c r="A67" s="347" t="e" vm="1">
        <v>#VALUE!</v>
      </c>
      <c r="B67" s="347"/>
      <c r="C67" s="366" t="e" vm="2">
        <v>#VALUE!</v>
      </c>
      <c r="D67" s="18"/>
      <c r="E67" s="18"/>
      <c r="F67" s="18"/>
      <c r="G67" s="18"/>
      <c r="H67" s="18"/>
    </row>
    <row r="68" spans="1:22" ht="18.95" customHeight="1">
      <c r="A68" s="347"/>
      <c r="B68" s="347"/>
      <c r="C68" s="366"/>
      <c r="D68" s="18"/>
      <c r="E68" s="18"/>
      <c r="F68" s="18"/>
      <c r="G68" s="18"/>
      <c r="H68" s="18"/>
    </row>
    <row r="69" spans="1:22" ht="18.95" customHeight="1">
      <c r="A69" s="347"/>
      <c r="B69" s="347"/>
      <c r="C69" s="366"/>
      <c r="D69" s="18"/>
      <c r="E69" s="18"/>
      <c r="F69" s="18"/>
      <c r="G69" s="18"/>
      <c r="H69" s="18"/>
    </row>
    <row r="70" spans="1:22" ht="18.95" customHeight="1">
      <c r="A70" s="347"/>
      <c r="B70" s="347"/>
      <c r="C70" s="366"/>
      <c r="D70" s="18"/>
      <c r="E70" s="18"/>
      <c r="F70" s="18"/>
      <c r="G70" s="18"/>
      <c r="H70" s="18"/>
    </row>
    <row r="71" spans="1:22" ht="18.95" customHeight="1">
      <c r="A71" s="347"/>
      <c r="B71" s="347"/>
      <c r="C71" s="366"/>
      <c r="D71" s="18"/>
      <c r="E71" s="18"/>
      <c r="F71" s="18"/>
      <c r="G71" s="18"/>
      <c r="H71" s="18"/>
    </row>
    <row r="72" spans="1:22" ht="26.25">
      <c r="A72" s="374" t="s">
        <v>0</v>
      </c>
      <c r="B72" s="374"/>
      <c r="C72" s="366"/>
      <c r="D72" s="18"/>
      <c r="E72" s="18"/>
      <c r="F72" s="18"/>
      <c r="G72" s="18"/>
      <c r="H72" s="18"/>
    </row>
    <row r="73" spans="1:22" ht="26.25">
      <c r="A73" s="125" t="s">
        <v>1</v>
      </c>
      <c r="B73" s="125"/>
      <c r="C73" s="366"/>
      <c r="D73" s="18"/>
      <c r="E73" s="18"/>
      <c r="F73" s="18"/>
      <c r="G73" s="18"/>
      <c r="H73" s="18"/>
    </row>
    <row r="74" spans="1:22" ht="26.25">
      <c r="A74" s="93" t="str">
        <f>A8</f>
        <v>36. nädal</v>
      </c>
      <c r="B74" s="94">
        <f>B8+2</f>
        <v>46267</v>
      </c>
      <c r="C74" s="367"/>
      <c r="D74" s="82"/>
      <c r="E74" s="82"/>
      <c r="F74" s="18"/>
      <c r="G74" s="18"/>
      <c r="H74" s="18"/>
    </row>
    <row r="75" spans="1:22" ht="50.1" customHeight="1">
      <c r="A75" s="205" t="s">
        <v>28</v>
      </c>
      <c r="B75" s="424" t="s">
        <v>4</v>
      </c>
      <c r="C75" s="207" t="s">
        <v>5</v>
      </c>
      <c r="D75" s="208" t="s">
        <v>6</v>
      </c>
      <c r="E75" s="208" t="s">
        <v>7</v>
      </c>
      <c r="F75" s="208" t="s">
        <v>8</v>
      </c>
      <c r="G75" s="208" t="s">
        <v>9</v>
      </c>
      <c r="H75" s="208" t="s">
        <v>10</v>
      </c>
      <c r="O75" s="6"/>
      <c r="P75" s="6"/>
      <c r="Q75" s="6"/>
      <c r="R75" s="6"/>
      <c r="S75" s="6"/>
      <c r="T75" s="6"/>
      <c r="U75" s="6"/>
      <c r="V75" s="6"/>
    </row>
    <row r="76" spans="1:22" s="3" customFormat="1" ht="35.1" customHeight="1">
      <c r="A76" s="230"/>
      <c r="B76" s="240" t="s">
        <v>29</v>
      </c>
      <c r="C76" s="425" t="s">
        <v>30</v>
      </c>
      <c r="D76" s="201">
        <v>350</v>
      </c>
      <c r="E76" s="201">
        <v>259</v>
      </c>
      <c r="F76" s="201">
        <v>15.6</v>
      </c>
      <c r="G76" s="201">
        <v>13.5</v>
      </c>
      <c r="H76" s="201">
        <v>17.399999999999999</v>
      </c>
      <c r="J76" s="7"/>
      <c r="K76" s="7"/>
      <c r="L76" s="7"/>
      <c r="M76" s="7"/>
      <c r="N76" s="7"/>
      <c r="O76" s="7"/>
      <c r="P76" s="14"/>
      <c r="Q76" s="14"/>
      <c r="R76" s="14"/>
      <c r="S76" s="14"/>
      <c r="T76" s="7"/>
      <c r="U76" s="7"/>
      <c r="V76" s="7"/>
    </row>
    <row r="77" spans="1:22" s="3" customFormat="1" ht="35.1" customHeight="1">
      <c r="A77" s="152" t="s">
        <v>11</v>
      </c>
      <c r="B77" s="239" t="s">
        <v>31</v>
      </c>
      <c r="C77" s="267" t="s">
        <v>32</v>
      </c>
      <c r="D77" s="213">
        <v>50</v>
      </c>
      <c r="E77" s="201">
        <v>27.83</v>
      </c>
      <c r="F77" s="201">
        <v>2.95</v>
      </c>
      <c r="G77" s="201">
        <v>1.3</v>
      </c>
      <c r="H77" s="201">
        <v>0.87</v>
      </c>
      <c r="J77" s="7"/>
      <c r="K77" s="7"/>
      <c r="L77" s="7"/>
      <c r="M77" s="7"/>
      <c r="N77" s="7"/>
      <c r="O77" s="7"/>
      <c r="P77" s="14"/>
      <c r="Q77" s="14"/>
      <c r="R77" s="14"/>
      <c r="S77" s="14"/>
      <c r="T77" s="7"/>
      <c r="U77" s="7"/>
      <c r="V77" s="7"/>
    </row>
    <row r="78" spans="1:22" s="3" customFormat="1" ht="35.1" customHeight="1">
      <c r="A78" s="159"/>
      <c r="B78" s="238" t="s">
        <v>33</v>
      </c>
      <c r="C78" s="267" t="s">
        <v>34</v>
      </c>
      <c r="D78" s="219">
        <v>180</v>
      </c>
      <c r="E78" s="201">
        <v>273.375</v>
      </c>
      <c r="F78" s="201">
        <v>32.4</v>
      </c>
      <c r="G78" s="201">
        <v>14.287499999999998</v>
      </c>
      <c r="H78" s="201">
        <v>3.0037499999999993</v>
      </c>
      <c r="J78" s="7"/>
      <c r="K78" s="7"/>
      <c r="L78" s="7"/>
      <c r="M78" s="7"/>
      <c r="N78" s="7"/>
      <c r="O78" s="7"/>
      <c r="P78" s="14"/>
      <c r="Q78" s="14"/>
      <c r="R78" s="14"/>
      <c r="S78" s="14"/>
      <c r="T78" s="7"/>
      <c r="U78" s="7"/>
      <c r="V78" s="7"/>
    </row>
    <row r="79" spans="1:22" s="3" customFormat="1" ht="35.1" customHeight="1">
      <c r="A79" s="160"/>
      <c r="B79" s="240" t="s">
        <v>35</v>
      </c>
      <c r="C79" s="262"/>
      <c r="D79" s="219">
        <v>30</v>
      </c>
      <c r="E79" s="201">
        <v>72.644999999999996</v>
      </c>
      <c r="F79" s="201">
        <v>15.435</v>
      </c>
      <c r="G79" s="201">
        <v>0.46499999999999997</v>
      </c>
      <c r="H79" s="201">
        <v>2.61</v>
      </c>
      <c r="J79" s="7"/>
      <c r="K79" s="7"/>
      <c r="L79" s="7"/>
      <c r="M79" s="7"/>
      <c r="N79" s="7"/>
      <c r="O79" s="7"/>
      <c r="P79" s="14"/>
      <c r="Q79" s="14"/>
      <c r="R79" s="14"/>
      <c r="S79" s="14"/>
      <c r="T79" s="7"/>
      <c r="U79" s="7"/>
      <c r="V79" s="7"/>
    </row>
    <row r="80" spans="1:22" s="3" customFormat="1" ht="35.1" customHeight="1">
      <c r="A80" s="156"/>
      <c r="B80" s="426" t="s">
        <v>36</v>
      </c>
      <c r="C80" s="262"/>
      <c r="D80" s="219">
        <v>100</v>
      </c>
      <c r="E80" s="201">
        <v>32.4</v>
      </c>
      <c r="F80" s="201">
        <v>8.5</v>
      </c>
      <c r="G80" s="201">
        <v>0.2</v>
      </c>
      <c r="H80" s="201">
        <v>0.6</v>
      </c>
      <c r="J80" s="7"/>
      <c r="K80" s="7"/>
      <c r="L80" s="7"/>
      <c r="M80" s="7"/>
      <c r="N80" s="7"/>
      <c r="O80" s="7"/>
      <c r="P80" s="14"/>
      <c r="Q80" s="14"/>
      <c r="R80" s="14"/>
      <c r="S80" s="14"/>
      <c r="T80" s="7"/>
      <c r="U80" s="7"/>
      <c r="V80" s="7"/>
    </row>
    <row r="81" spans="1:22" s="3" customFormat="1" ht="35.1" customHeight="1">
      <c r="A81" s="157"/>
      <c r="B81" s="202" t="s">
        <v>37</v>
      </c>
      <c r="C81" s="222"/>
      <c r="D81" s="219">
        <v>70</v>
      </c>
      <c r="E81" s="201">
        <v>34.5</v>
      </c>
      <c r="F81" s="201">
        <v>6.97</v>
      </c>
      <c r="G81" s="201">
        <v>0.45</v>
      </c>
      <c r="H81" s="201">
        <v>0.52</v>
      </c>
      <c r="J81" s="7"/>
      <c r="K81" s="7"/>
      <c r="L81" s="7"/>
      <c r="M81" s="7"/>
      <c r="N81" s="7"/>
      <c r="O81" s="7"/>
      <c r="P81" s="14"/>
      <c r="Q81" s="14"/>
      <c r="R81" s="14"/>
      <c r="S81" s="14"/>
      <c r="T81" s="7"/>
      <c r="U81" s="7"/>
      <c r="V81" s="7"/>
    </row>
    <row r="82" spans="1:22" s="3" customFormat="1" ht="18.95" customHeight="1">
      <c r="A82" s="150"/>
      <c r="B82" s="298"/>
      <c r="C82" s="427" t="s">
        <v>12</v>
      </c>
      <c r="D82" s="428"/>
      <c r="E82" s="429">
        <f>SUM(E76:E81)</f>
        <v>699.74999999999989</v>
      </c>
      <c r="F82" s="429">
        <f>SUM(F76:F81)</f>
        <v>81.855000000000004</v>
      </c>
      <c r="G82" s="429">
        <f>SUM(G76:G81)</f>
        <v>30.202499999999997</v>
      </c>
      <c r="H82" s="429">
        <f>SUM(H76:H81)</f>
        <v>25.00375</v>
      </c>
      <c r="J82" s="12"/>
      <c r="K82" s="13"/>
      <c r="L82" s="13"/>
      <c r="M82" s="13"/>
      <c r="N82" s="13"/>
      <c r="O82" s="13"/>
    </row>
    <row r="83" spans="1:22" ht="18.95" customHeight="1">
      <c r="A83" s="377" t="s">
        <v>13</v>
      </c>
      <c r="B83" s="377"/>
      <c r="C83" s="377"/>
      <c r="D83" s="377"/>
      <c r="E83" s="377"/>
      <c r="F83" s="377"/>
      <c r="G83" s="377"/>
      <c r="H83" s="377"/>
    </row>
    <row r="84" spans="1:22" ht="18.95" customHeight="1">
      <c r="A84" s="359" t="s">
        <v>14</v>
      </c>
      <c r="B84" s="360"/>
      <c r="C84" s="360"/>
      <c r="D84" s="360"/>
      <c r="E84" s="360"/>
      <c r="F84" s="360"/>
      <c r="G84" s="360"/>
      <c r="H84" s="361"/>
    </row>
    <row r="85" spans="1:22" ht="18.95" customHeight="1">
      <c r="A85" s="349" t="s">
        <v>15</v>
      </c>
      <c r="B85" s="350"/>
      <c r="C85" s="350"/>
      <c r="D85" s="350"/>
      <c r="E85" s="350"/>
      <c r="F85" s="350"/>
      <c r="G85" s="350"/>
      <c r="H85" s="351"/>
    </row>
    <row r="86" spans="1:22" ht="18.95" customHeight="1">
      <c r="A86" s="352" t="s">
        <v>16</v>
      </c>
      <c r="B86" s="353"/>
      <c r="C86" s="353"/>
      <c r="D86" s="353"/>
      <c r="E86" s="353"/>
      <c r="F86" s="353"/>
      <c r="G86" s="353"/>
      <c r="H86" s="354"/>
    </row>
    <row r="87" spans="1:22" ht="18.95" customHeight="1">
      <c r="A87" s="352" t="s">
        <v>17</v>
      </c>
      <c r="B87" s="353"/>
      <c r="C87" s="353"/>
      <c r="D87" s="353"/>
      <c r="E87" s="353"/>
      <c r="F87" s="353"/>
      <c r="G87" s="353"/>
      <c r="H87" s="354"/>
    </row>
    <row r="88" spans="1:22" ht="18.95" customHeight="1">
      <c r="A88" s="352" t="s">
        <v>18</v>
      </c>
      <c r="B88" s="353"/>
      <c r="C88" s="353"/>
      <c r="D88" s="353"/>
      <c r="E88" s="353"/>
      <c r="F88" s="353"/>
      <c r="G88" s="353"/>
      <c r="H88" s="354"/>
    </row>
    <row r="89" spans="1:22" ht="18.95" customHeight="1">
      <c r="A89" s="355" t="s">
        <v>19</v>
      </c>
      <c r="B89" s="356"/>
      <c r="C89" s="356"/>
      <c r="D89" s="356"/>
      <c r="E89" s="356"/>
      <c r="F89" s="356"/>
      <c r="G89" s="356"/>
      <c r="H89" s="357"/>
    </row>
    <row r="90" spans="1:22" ht="18.95" customHeight="1">
      <c r="A90" s="348" t="s">
        <v>20</v>
      </c>
      <c r="B90" s="348"/>
      <c r="C90" s="348"/>
      <c r="D90" s="348"/>
      <c r="E90" s="348"/>
      <c r="F90" s="348"/>
      <c r="G90" s="348"/>
      <c r="H90" s="348"/>
    </row>
    <row r="91" spans="1:22" ht="18.95" customHeight="1">
      <c r="A91" s="228" t="s">
        <v>21</v>
      </c>
      <c r="B91" s="84" t="s">
        <v>22</v>
      </c>
      <c r="C91" s="84"/>
      <c r="D91" s="84"/>
      <c r="E91" s="85"/>
      <c r="F91" s="85"/>
      <c r="G91" s="85"/>
      <c r="H91" s="229"/>
    </row>
    <row r="92" spans="1:22" ht="18.95" customHeight="1">
      <c r="A92" s="83" t="s">
        <v>23</v>
      </c>
      <c r="B92" s="86" t="s">
        <v>24</v>
      </c>
      <c r="C92" s="86"/>
      <c r="D92" s="86"/>
      <c r="E92" s="87"/>
      <c r="F92" s="87"/>
      <c r="G92" s="87"/>
      <c r="H92" s="88"/>
    </row>
    <row r="93" spans="1:22" ht="18.95" customHeight="1">
      <c r="A93" s="89" t="s">
        <v>25</v>
      </c>
      <c r="B93" s="90" t="s">
        <v>26</v>
      </c>
      <c r="C93" s="90"/>
      <c r="D93" s="90"/>
      <c r="E93" s="91"/>
      <c r="F93" s="91"/>
      <c r="G93" s="91"/>
      <c r="H93" s="92"/>
    </row>
    <row r="94" spans="1:22" ht="18.95" customHeight="1">
      <c r="A94" s="347" t="e" vm="1">
        <v>#VALUE!</v>
      </c>
      <c r="B94" s="347"/>
      <c r="C94" s="366" t="e" vm="2">
        <v>#VALUE!</v>
      </c>
      <c r="D94" s="18"/>
      <c r="E94" s="18"/>
      <c r="F94" s="18"/>
      <c r="G94" s="18"/>
      <c r="H94" s="18"/>
    </row>
    <row r="95" spans="1:22" ht="18.95" customHeight="1">
      <c r="A95" s="347"/>
      <c r="B95" s="347"/>
      <c r="C95" s="366"/>
      <c r="D95" s="18"/>
      <c r="E95" s="18"/>
      <c r="F95" s="18"/>
      <c r="G95" s="18"/>
      <c r="H95" s="18"/>
    </row>
    <row r="96" spans="1:22" ht="18.95" customHeight="1">
      <c r="A96" s="347"/>
      <c r="B96" s="347"/>
      <c r="C96" s="366"/>
      <c r="D96" s="18"/>
      <c r="E96" s="18"/>
      <c r="F96" s="18"/>
      <c r="G96" s="18"/>
      <c r="H96" s="18"/>
    </row>
    <row r="97" spans="1:17" ht="18.95" customHeight="1">
      <c r="A97" s="347"/>
      <c r="B97" s="347"/>
      <c r="C97" s="366"/>
      <c r="D97" s="18"/>
      <c r="E97" s="18"/>
      <c r="F97" s="18"/>
      <c r="G97" s="18"/>
      <c r="H97" s="18"/>
    </row>
    <row r="98" spans="1:17" ht="18.95" customHeight="1">
      <c r="A98" s="347"/>
      <c r="B98" s="347"/>
      <c r="C98" s="366"/>
      <c r="D98" s="18"/>
      <c r="E98" s="18"/>
      <c r="F98" s="18"/>
      <c r="G98" s="18"/>
      <c r="H98" s="18"/>
    </row>
    <row r="99" spans="1:17" ht="26.25">
      <c r="A99" s="374" t="s">
        <v>0</v>
      </c>
      <c r="B99" s="374"/>
      <c r="C99" s="366"/>
      <c r="D99" s="18"/>
      <c r="E99" s="18"/>
      <c r="F99" s="18"/>
      <c r="G99" s="18"/>
      <c r="H99" s="18"/>
    </row>
    <row r="100" spans="1:17" ht="26.25">
      <c r="A100" s="125" t="s">
        <v>1</v>
      </c>
      <c r="B100" s="125"/>
      <c r="C100" s="366"/>
      <c r="D100" s="18"/>
      <c r="E100" s="18"/>
      <c r="F100" s="18"/>
      <c r="G100" s="18"/>
      <c r="H100" s="18"/>
    </row>
    <row r="101" spans="1:17" ht="26.25">
      <c r="A101" s="93" t="str">
        <f>A8</f>
        <v>36. nädal</v>
      </c>
      <c r="B101" s="94">
        <f>B8+3</f>
        <v>46268</v>
      </c>
      <c r="C101" s="367"/>
      <c r="D101" s="82"/>
      <c r="E101" s="82"/>
      <c r="F101" s="18"/>
      <c r="G101" s="18"/>
      <c r="H101" s="18"/>
    </row>
    <row r="102" spans="1:17" ht="50.1" customHeight="1">
      <c r="A102" s="205" t="s">
        <v>38</v>
      </c>
      <c r="B102" s="206" t="s">
        <v>4</v>
      </c>
      <c r="C102" s="207" t="s">
        <v>5</v>
      </c>
      <c r="D102" s="208" t="s">
        <v>6</v>
      </c>
      <c r="E102" s="208" t="s">
        <v>7</v>
      </c>
      <c r="F102" s="208" t="s">
        <v>8</v>
      </c>
      <c r="G102" s="208" t="s">
        <v>9</v>
      </c>
      <c r="H102" s="208" t="s">
        <v>10</v>
      </c>
    </row>
    <row r="103" spans="1:17" ht="35.1" customHeight="1">
      <c r="A103" s="230"/>
      <c r="B103" s="245" t="s">
        <v>39</v>
      </c>
      <c r="C103" s="211" t="s">
        <v>40</v>
      </c>
      <c r="D103" s="201">
        <v>135</v>
      </c>
      <c r="E103" s="201">
        <v>139</v>
      </c>
      <c r="F103" s="201">
        <v>8.41</v>
      </c>
      <c r="G103" s="201">
        <v>7.67</v>
      </c>
      <c r="H103" s="201">
        <v>8.1999999999999993</v>
      </c>
    </row>
    <row r="104" spans="1:17" ht="35.1" customHeight="1">
      <c r="A104" s="152" t="s">
        <v>11</v>
      </c>
      <c r="B104" s="245" t="s">
        <v>41</v>
      </c>
      <c r="C104" s="211" t="s">
        <v>42</v>
      </c>
      <c r="D104" s="213">
        <v>15</v>
      </c>
      <c r="E104" s="201">
        <v>10.199999999999999</v>
      </c>
      <c r="F104" s="201">
        <v>0.93200000000000005</v>
      </c>
      <c r="G104" s="201">
        <v>0.48399999999999999</v>
      </c>
      <c r="H104" s="201">
        <v>0.34200000000000003</v>
      </c>
    </row>
    <row r="105" spans="1:17" ht="35.1" customHeight="1">
      <c r="A105" s="158"/>
      <c r="B105" s="210" t="s">
        <v>43</v>
      </c>
      <c r="C105" s="212" t="s">
        <v>44</v>
      </c>
      <c r="D105" s="219">
        <v>75</v>
      </c>
      <c r="E105" s="201">
        <v>118.125</v>
      </c>
      <c r="F105" s="201">
        <v>19.593749999999996</v>
      </c>
      <c r="G105" s="201">
        <v>3.5531250000000001</v>
      </c>
      <c r="H105" s="201">
        <v>1.7062500000000003</v>
      </c>
    </row>
    <row r="106" spans="1:17" ht="35.1" customHeight="1">
      <c r="A106" s="158"/>
      <c r="B106" s="202" t="s">
        <v>45</v>
      </c>
      <c r="C106" s="211" t="s">
        <v>46</v>
      </c>
      <c r="D106" s="219">
        <v>75</v>
      </c>
      <c r="E106" s="201">
        <v>66</v>
      </c>
      <c r="F106" s="201">
        <v>12.6</v>
      </c>
      <c r="G106" s="201">
        <v>0.46700000000000003</v>
      </c>
      <c r="H106" s="201">
        <v>2.27</v>
      </c>
      <c r="J106" s="12"/>
      <c r="K106" s="13"/>
      <c r="L106" s="13"/>
      <c r="M106" s="13"/>
      <c r="N106" s="13"/>
      <c r="O106" s="13"/>
    </row>
    <row r="107" spans="1:17" ht="35.1" customHeight="1">
      <c r="A107" s="158"/>
      <c r="B107" s="218" t="s">
        <v>47</v>
      </c>
      <c r="C107" s="211" t="s">
        <v>48</v>
      </c>
      <c r="D107" s="219">
        <v>100</v>
      </c>
      <c r="E107" s="201">
        <v>58.012</v>
      </c>
      <c r="F107" s="201">
        <v>7.4249999999999998</v>
      </c>
      <c r="G107" s="201">
        <v>3.24</v>
      </c>
      <c r="H107" s="201">
        <v>1.07</v>
      </c>
      <c r="J107" s="12"/>
      <c r="K107" s="13"/>
      <c r="L107" s="13"/>
      <c r="M107" s="13"/>
      <c r="N107" s="13"/>
      <c r="O107" s="13"/>
    </row>
    <row r="108" spans="1:17" ht="35.1" customHeight="1">
      <c r="A108" s="155"/>
      <c r="B108" s="245" t="s">
        <v>49</v>
      </c>
      <c r="C108" s="211" t="s">
        <v>50</v>
      </c>
      <c r="D108" s="219">
        <v>100</v>
      </c>
      <c r="E108" s="201">
        <v>62.2</v>
      </c>
      <c r="F108" s="201">
        <v>6.45</v>
      </c>
      <c r="G108" s="201">
        <v>2.31</v>
      </c>
      <c r="H108" s="201">
        <v>1.96</v>
      </c>
    </row>
    <row r="109" spans="1:17" ht="35.1" customHeight="1">
      <c r="A109" s="155"/>
      <c r="B109" s="218" t="s">
        <v>51</v>
      </c>
      <c r="C109" s="234" t="s">
        <v>51</v>
      </c>
      <c r="D109" s="219">
        <v>150</v>
      </c>
      <c r="E109" s="201">
        <v>63.9</v>
      </c>
      <c r="F109" s="201">
        <v>8.67</v>
      </c>
      <c r="G109" s="201">
        <v>0.9</v>
      </c>
      <c r="H109" s="201">
        <v>2.95</v>
      </c>
      <c r="J109" s="47"/>
      <c r="K109" s="20"/>
      <c r="L109" s="48"/>
      <c r="M109" s="45"/>
      <c r="N109" s="46"/>
      <c r="O109" s="46"/>
      <c r="P109" s="46"/>
      <c r="Q109" s="46"/>
    </row>
    <row r="110" spans="1:17" ht="35.1" customHeight="1">
      <c r="A110" s="155"/>
      <c r="B110" s="233" t="s">
        <v>52</v>
      </c>
      <c r="C110" s="260" t="s">
        <v>53</v>
      </c>
      <c r="D110" s="219">
        <v>15</v>
      </c>
      <c r="E110" s="201">
        <v>74.821349999999995</v>
      </c>
      <c r="F110" s="201">
        <v>0.59024999999999994</v>
      </c>
      <c r="G110" s="201">
        <v>8.0373000000000001</v>
      </c>
      <c r="H110" s="201">
        <v>6.1349999999999995E-2</v>
      </c>
    </row>
    <row r="111" spans="1:17" ht="35.1" customHeight="1">
      <c r="A111" s="155"/>
      <c r="B111" s="233" t="s">
        <v>54</v>
      </c>
      <c r="C111" s="234" t="s">
        <v>55</v>
      </c>
      <c r="D111" s="219">
        <v>15</v>
      </c>
      <c r="E111" s="201">
        <v>91.7</v>
      </c>
      <c r="F111" s="201">
        <v>0.221</v>
      </c>
      <c r="G111" s="201">
        <v>8.01</v>
      </c>
      <c r="H111" s="201">
        <v>3.83</v>
      </c>
    </row>
    <row r="112" spans="1:17" ht="35.1" customHeight="1">
      <c r="A112" s="155"/>
      <c r="B112" s="202" t="s">
        <v>35</v>
      </c>
      <c r="C112" s="222"/>
      <c r="D112" s="219">
        <v>30</v>
      </c>
      <c r="E112" s="201">
        <v>72.644999999999996</v>
      </c>
      <c r="F112" s="201">
        <v>15.435</v>
      </c>
      <c r="G112" s="201">
        <v>0.46499999999999997</v>
      </c>
      <c r="H112" s="201">
        <v>2.61</v>
      </c>
    </row>
    <row r="113" spans="1:8" ht="35.1" customHeight="1">
      <c r="A113" s="156"/>
      <c r="B113" s="202" t="s">
        <v>56</v>
      </c>
      <c r="C113" s="309"/>
      <c r="D113" s="219">
        <v>100</v>
      </c>
      <c r="E113" s="201">
        <v>30.236000000000001</v>
      </c>
      <c r="F113" s="201">
        <v>7.44</v>
      </c>
      <c r="G113" s="201">
        <v>0.1</v>
      </c>
      <c r="H113" s="201">
        <v>1.2</v>
      </c>
    </row>
    <row r="114" spans="1:8" ht="35.1" customHeight="1">
      <c r="A114" s="157"/>
      <c r="B114" s="202" t="s">
        <v>57</v>
      </c>
      <c r="C114" s="309"/>
      <c r="D114" s="219">
        <v>70</v>
      </c>
      <c r="E114" s="201">
        <v>27.983199999999997</v>
      </c>
      <c r="F114" s="201">
        <v>8.3579999999999988</v>
      </c>
      <c r="G114" s="201">
        <v>0</v>
      </c>
      <c r="H114" s="201">
        <v>0.21</v>
      </c>
    </row>
    <row r="115" spans="1:8" ht="18.95" customHeight="1">
      <c r="A115" s="150"/>
      <c r="B115" s="225"/>
      <c r="C115" s="225" t="s">
        <v>12</v>
      </c>
      <c r="D115" s="242"/>
      <c r="E115" s="243">
        <f>SUM(E103:E114)</f>
        <v>814.82255000000009</v>
      </c>
      <c r="F115" s="243">
        <f>SUM(F103:F114)</f>
        <v>96.125</v>
      </c>
      <c r="G115" s="243">
        <f>SUM(G103:G114)</f>
        <v>35.236425000000004</v>
      </c>
      <c r="H115" s="243">
        <f>SUM(H103:H114)</f>
        <v>26.409600000000001</v>
      </c>
    </row>
    <row r="116" spans="1:8" ht="18.95" customHeight="1">
      <c r="A116" s="377" t="s">
        <v>13</v>
      </c>
      <c r="B116" s="377"/>
      <c r="C116" s="377"/>
      <c r="D116" s="377"/>
      <c r="E116" s="377"/>
      <c r="F116" s="377"/>
      <c r="G116" s="377"/>
      <c r="H116" s="377"/>
    </row>
    <row r="117" spans="1:8" ht="18.95" customHeight="1">
      <c r="A117" s="359" t="s">
        <v>14</v>
      </c>
      <c r="B117" s="360"/>
      <c r="C117" s="360"/>
      <c r="D117" s="360"/>
      <c r="E117" s="360"/>
      <c r="F117" s="360"/>
      <c r="G117" s="360"/>
      <c r="H117" s="361"/>
    </row>
    <row r="118" spans="1:8" ht="18.95" customHeight="1">
      <c r="A118" s="349" t="s">
        <v>15</v>
      </c>
      <c r="B118" s="350"/>
      <c r="C118" s="350"/>
      <c r="D118" s="350"/>
      <c r="E118" s="350"/>
      <c r="F118" s="350"/>
      <c r="G118" s="350"/>
      <c r="H118" s="351"/>
    </row>
    <row r="119" spans="1:8" ht="18.95" customHeight="1">
      <c r="A119" s="352" t="s">
        <v>16</v>
      </c>
      <c r="B119" s="353"/>
      <c r="C119" s="353"/>
      <c r="D119" s="353"/>
      <c r="E119" s="353"/>
      <c r="F119" s="353"/>
      <c r="G119" s="353"/>
      <c r="H119" s="354"/>
    </row>
    <row r="120" spans="1:8" ht="18.95" customHeight="1">
      <c r="A120" s="352" t="s">
        <v>17</v>
      </c>
      <c r="B120" s="353"/>
      <c r="C120" s="353"/>
      <c r="D120" s="353"/>
      <c r="E120" s="353"/>
      <c r="F120" s="353"/>
      <c r="G120" s="353"/>
      <c r="H120" s="354"/>
    </row>
    <row r="121" spans="1:8" ht="18.95" customHeight="1">
      <c r="A121" s="352" t="s">
        <v>18</v>
      </c>
      <c r="B121" s="353"/>
      <c r="C121" s="353"/>
      <c r="D121" s="353"/>
      <c r="E121" s="353"/>
      <c r="F121" s="353"/>
      <c r="G121" s="353"/>
      <c r="H121" s="354"/>
    </row>
    <row r="122" spans="1:8" ht="18.95" customHeight="1">
      <c r="A122" s="355" t="s">
        <v>19</v>
      </c>
      <c r="B122" s="356"/>
      <c r="C122" s="356"/>
      <c r="D122" s="356"/>
      <c r="E122" s="356"/>
      <c r="F122" s="356"/>
      <c r="G122" s="356"/>
      <c r="H122" s="357"/>
    </row>
    <row r="123" spans="1:8" ht="18.95" customHeight="1">
      <c r="A123" s="348" t="s">
        <v>20</v>
      </c>
      <c r="B123" s="348"/>
      <c r="C123" s="348"/>
      <c r="D123" s="348"/>
      <c r="E123" s="348"/>
      <c r="F123" s="348"/>
      <c r="G123" s="348"/>
      <c r="H123" s="348"/>
    </row>
    <row r="124" spans="1:8" ht="18.95" customHeight="1">
      <c r="A124" s="228" t="s">
        <v>21</v>
      </c>
      <c r="B124" s="84" t="s">
        <v>22</v>
      </c>
      <c r="C124" s="84"/>
      <c r="D124" s="84"/>
      <c r="E124" s="85"/>
      <c r="F124" s="85"/>
      <c r="G124" s="85"/>
      <c r="H124" s="229"/>
    </row>
    <row r="125" spans="1:8" ht="18.95" customHeight="1">
      <c r="A125" s="83" t="s">
        <v>23</v>
      </c>
      <c r="B125" s="86" t="s">
        <v>24</v>
      </c>
      <c r="C125" s="86"/>
      <c r="D125" s="86"/>
      <c r="E125" s="87"/>
      <c r="F125" s="87"/>
      <c r="G125" s="87"/>
      <c r="H125" s="88"/>
    </row>
    <row r="126" spans="1:8" ht="18.95" customHeight="1">
      <c r="A126" s="89" t="s">
        <v>25</v>
      </c>
      <c r="B126" s="90" t="s">
        <v>26</v>
      </c>
      <c r="C126" s="90"/>
      <c r="D126" s="90"/>
      <c r="E126" s="91"/>
      <c r="F126" s="91"/>
      <c r="G126" s="91"/>
      <c r="H126" s="92"/>
    </row>
    <row r="127" spans="1:8" ht="18.95" customHeight="1">
      <c r="A127" s="347" t="e" vm="1">
        <v>#VALUE!</v>
      </c>
      <c r="B127" s="347"/>
      <c r="C127" s="366" t="e" vm="2">
        <v>#VALUE!</v>
      </c>
      <c r="D127" s="18"/>
      <c r="E127" s="18"/>
      <c r="F127" s="18"/>
      <c r="G127" s="18"/>
      <c r="H127" s="18"/>
    </row>
    <row r="128" spans="1:8" ht="18.95" customHeight="1">
      <c r="A128" s="347"/>
      <c r="B128" s="347"/>
      <c r="C128" s="366"/>
      <c r="D128" s="18"/>
      <c r="E128" s="18"/>
      <c r="F128" s="18"/>
      <c r="G128" s="18"/>
      <c r="H128" s="18"/>
    </row>
    <row r="129" spans="1:12" ht="18.95" customHeight="1">
      <c r="A129" s="347"/>
      <c r="B129" s="347"/>
      <c r="C129" s="366"/>
      <c r="D129" s="18"/>
      <c r="E129" s="18"/>
      <c r="F129" s="18"/>
      <c r="G129" s="18"/>
      <c r="H129" s="18"/>
    </row>
    <row r="130" spans="1:12" ht="18.95" customHeight="1">
      <c r="A130" s="347"/>
      <c r="B130" s="347"/>
      <c r="C130" s="366"/>
      <c r="D130" s="18"/>
      <c r="E130" s="18"/>
      <c r="F130" s="18"/>
      <c r="G130" s="18"/>
      <c r="H130" s="18"/>
    </row>
    <row r="131" spans="1:12" ht="18.95" customHeight="1">
      <c r="A131" s="347"/>
      <c r="B131" s="347"/>
      <c r="C131" s="366"/>
      <c r="D131" s="18"/>
      <c r="E131" s="18"/>
      <c r="F131" s="18"/>
      <c r="G131" s="18"/>
      <c r="H131" s="18"/>
    </row>
    <row r="132" spans="1:12" ht="26.25">
      <c r="A132" s="374" t="s">
        <v>0</v>
      </c>
      <c r="B132" s="374"/>
      <c r="C132" s="366"/>
      <c r="D132" s="18"/>
      <c r="E132" s="18"/>
      <c r="F132" s="18"/>
      <c r="G132" s="18"/>
      <c r="H132" s="18"/>
    </row>
    <row r="133" spans="1:12" ht="26.25">
      <c r="A133" s="125" t="s">
        <v>1</v>
      </c>
      <c r="B133" s="125"/>
      <c r="C133" s="366"/>
      <c r="D133" s="18"/>
      <c r="E133" s="18"/>
      <c r="F133" s="18"/>
      <c r="G133" s="18"/>
      <c r="H133" s="18"/>
    </row>
    <row r="134" spans="1:12" ht="26.25">
      <c r="A134" s="93" t="str">
        <f>A8</f>
        <v>36. nädal</v>
      </c>
      <c r="B134" s="94">
        <f>B8+4</f>
        <v>46269</v>
      </c>
      <c r="C134" s="367"/>
      <c r="D134" s="82"/>
      <c r="E134" s="82"/>
      <c r="F134" s="18"/>
      <c r="G134" s="18"/>
      <c r="H134" s="18"/>
    </row>
    <row r="135" spans="1:12" ht="50.1" customHeight="1">
      <c r="A135" s="205" t="s">
        <v>58</v>
      </c>
      <c r="B135" s="206" t="s">
        <v>4</v>
      </c>
      <c r="C135" s="207" t="s">
        <v>5</v>
      </c>
      <c r="D135" s="208" t="s">
        <v>6</v>
      </c>
      <c r="E135" s="208" t="s">
        <v>7</v>
      </c>
      <c r="F135" s="208" t="s">
        <v>8</v>
      </c>
      <c r="G135" s="208" t="s">
        <v>9</v>
      </c>
      <c r="H135" s="208" t="s">
        <v>10</v>
      </c>
    </row>
    <row r="136" spans="1:12" ht="35.1" customHeight="1">
      <c r="A136" s="230"/>
      <c r="B136" s="430" t="s">
        <v>59</v>
      </c>
      <c r="C136" s="313" t="s">
        <v>60</v>
      </c>
      <c r="D136" s="217">
        <v>75</v>
      </c>
      <c r="E136" s="201">
        <v>124.73</v>
      </c>
      <c r="F136" s="201">
        <v>0.85</v>
      </c>
      <c r="G136" s="201">
        <v>5.33</v>
      </c>
      <c r="H136" s="201">
        <v>18.079999999999998</v>
      </c>
    </row>
    <row r="137" spans="1:12" ht="35.1" customHeight="1">
      <c r="A137" s="152" t="s">
        <v>11</v>
      </c>
      <c r="B137" s="431" t="s">
        <v>61</v>
      </c>
      <c r="C137" s="432" t="s">
        <v>62</v>
      </c>
      <c r="D137" s="217">
        <v>50</v>
      </c>
      <c r="E137" s="201">
        <v>72.400000000000006</v>
      </c>
      <c r="F137" s="201">
        <v>9.15</v>
      </c>
      <c r="G137" s="201">
        <v>2.0499999999999998</v>
      </c>
      <c r="H137" s="201">
        <v>3.31</v>
      </c>
    </row>
    <row r="138" spans="1:12" ht="35.1" customHeight="1">
      <c r="A138" s="152"/>
      <c r="B138" s="196" t="s">
        <v>63</v>
      </c>
      <c r="C138" s="433"/>
      <c r="D138" s="217">
        <v>100</v>
      </c>
      <c r="E138" s="201">
        <v>72.5</v>
      </c>
      <c r="F138" s="201">
        <v>15.5</v>
      </c>
      <c r="G138" s="201">
        <v>0</v>
      </c>
      <c r="H138" s="201">
        <v>1.9</v>
      </c>
    </row>
    <row r="139" spans="1:12" ht="35.1" customHeight="1">
      <c r="A139" s="159"/>
      <c r="B139" s="195" t="s">
        <v>64</v>
      </c>
      <c r="C139" s="433" t="s">
        <v>46</v>
      </c>
      <c r="D139" s="217">
        <v>100</v>
      </c>
      <c r="E139" s="201">
        <v>154.19999999999999</v>
      </c>
      <c r="F139" s="201">
        <v>27</v>
      </c>
      <c r="G139" s="201">
        <v>2.5</v>
      </c>
      <c r="H139" s="201">
        <v>4.84</v>
      </c>
    </row>
    <row r="140" spans="1:12" ht="35.1" customHeight="1">
      <c r="A140" s="159"/>
      <c r="B140" s="123" t="s">
        <v>65</v>
      </c>
      <c r="C140" s="433" t="s">
        <v>66</v>
      </c>
      <c r="D140" s="217">
        <v>125</v>
      </c>
      <c r="E140" s="201">
        <v>45.5</v>
      </c>
      <c r="F140" s="201">
        <v>7.96</v>
      </c>
      <c r="G140" s="201">
        <v>0.16</v>
      </c>
      <c r="H140" s="201">
        <v>2.11</v>
      </c>
    </row>
    <row r="141" spans="1:12" ht="35.1" customHeight="1">
      <c r="A141" s="159"/>
      <c r="B141" s="196" t="s">
        <v>67</v>
      </c>
      <c r="C141" s="197" t="s">
        <v>68</v>
      </c>
      <c r="D141" s="217">
        <v>100</v>
      </c>
      <c r="E141" s="201">
        <v>118</v>
      </c>
      <c r="F141" s="201">
        <v>7.97</v>
      </c>
      <c r="G141" s="201">
        <v>7.89</v>
      </c>
      <c r="H141" s="201">
        <v>3.75</v>
      </c>
    </row>
    <row r="142" spans="1:12" ht="35.1" customHeight="1">
      <c r="A142" s="158"/>
      <c r="B142" s="198" t="s">
        <v>69</v>
      </c>
      <c r="C142" s="197" t="s">
        <v>70</v>
      </c>
      <c r="D142" s="217">
        <v>125</v>
      </c>
      <c r="E142" s="201">
        <v>50.875</v>
      </c>
      <c r="F142" s="201">
        <v>8.3375000000000004</v>
      </c>
      <c r="G142" s="201">
        <v>0.30875000000000002</v>
      </c>
      <c r="H142" s="201">
        <v>2.15</v>
      </c>
    </row>
    <row r="143" spans="1:12" ht="35.1" customHeight="1">
      <c r="A143" s="154"/>
      <c r="B143" s="196" t="s">
        <v>71</v>
      </c>
      <c r="C143" s="433" t="s">
        <v>72</v>
      </c>
      <c r="D143" s="217">
        <v>125</v>
      </c>
      <c r="E143" s="201">
        <v>62.5</v>
      </c>
      <c r="F143" s="201">
        <v>13.25</v>
      </c>
      <c r="G143" s="201">
        <v>0.20875000000000002</v>
      </c>
      <c r="H143" s="201">
        <v>0.79125000000000012</v>
      </c>
      <c r="I143" s="4"/>
      <c r="J143" s="4"/>
      <c r="K143" s="4"/>
      <c r="L143" s="4"/>
    </row>
    <row r="144" spans="1:12" ht="35.1" customHeight="1">
      <c r="A144" s="154"/>
      <c r="B144" s="198" t="s">
        <v>52</v>
      </c>
      <c r="C144" s="199" t="s">
        <v>73</v>
      </c>
      <c r="D144" s="217">
        <v>5</v>
      </c>
      <c r="E144" s="201">
        <v>24.940449999999998</v>
      </c>
      <c r="F144" s="201">
        <v>0.19674999999999998</v>
      </c>
      <c r="G144" s="201">
        <v>2.6791</v>
      </c>
      <c r="H144" s="201">
        <v>2.0449999999999996E-2</v>
      </c>
      <c r="I144" s="4"/>
      <c r="J144" s="4"/>
      <c r="K144" s="4"/>
      <c r="L144" s="4"/>
    </row>
    <row r="145" spans="1:8" ht="35.1" customHeight="1">
      <c r="A145" s="155"/>
      <c r="B145" s="149" t="s">
        <v>54</v>
      </c>
      <c r="C145" s="199" t="s">
        <v>74</v>
      </c>
      <c r="D145" s="200">
        <v>15</v>
      </c>
      <c r="E145" s="201">
        <v>91.7</v>
      </c>
      <c r="F145" s="201">
        <v>0.22100000000000003</v>
      </c>
      <c r="G145" s="201">
        <v>8.0100000000000016</v>
      </c>
      <c r="H145" s="201">
        <v>3.830000000000001</v>
      </c>
    </row>
    <row r="146" spans="1:8" ht="35.1" customHeight="1">
      <c r="A146" s="155"/>
      <c r="B146" s="196" t="s">
        <v>75</v>
      </c>
      <c r="C146" s="433"/>
      <c r="D146" s="200">
        <v>50</v>
      </c>
      <c r="E146" s="201"/>
      <c r="F146" s="201"/>
      <c r="G146" s="201"/>
      <c r="H146" s="201"/>
    </row>
    <row r="147" spans="1:8" ht="35.1" customHeight="1">
      <c r="A147" s="155"/>
      <c r="B147" s="196" t="s">
        <v>76</v>
      </c>
      <c r="C147" s="433"/>
      <c r="D147" s="200">
        <v>50</v>
      </c>
      <c r="E147" s="201">
        <v>123.1</v>
      </c>
      <c r="F147" s="201">
        <v>26.15</v>
      </c>
      <c r="G147" s="201">
        <v>1</v>
      </c>
      <c r="H147" s="201">
        <v>3.5750000000000002</v>
      </c>
    </row>
    <row r="148" spans="1:8" ht="35.1" customHeight="1">
      <c r="A148" s="156"/>
      <c r="B148" s="240" t="s">
        <v>36</v>
      </c>
      <c r="C148" s="262"/>
      <c r="D148" s="219">
        <v>100</v>
      </c>
      <c r="E148" s="201">
        <v>32.4</v>
      </c>
      <c r="F148" s="201">
        <v>8.5</v>
      </c>
      <c r="G148" s="201">
        <v>0.2</v>
      </c>
      <c r="H148" s="201">
        <v>0.6</v>
      </c>
    </row>
    <row r="149" spans="1:8" ht="35.1" customHeight="1">
      <c r="A149" s="157"/>
      <c r="B149" s="202" t="s">
        <v>77</v>
      </c>
      <c r="C149" s="222"/>
      <c r="D149" s="219">
        <v>70</v>
      </c>
      <c r="E149" s="201">
        <v>33.653199999999998</v>
      </c>
      <c r="F149" s="201">
        <v>9.4359999999999999</v>
      </c>
      <c r="G149" s="201">
        <v>0</v>
      </c>
      <c r="H149" s="201">
        <v>0</v>
      </c>
    </row>
    <row r="150" spans="1:8" ht="35.1" customHeight="1">
      <c r="A150" s="151"/>
      <c r="B150" s="375" t="s">
        <v>12</v>
      </c>
      <c r="C150" s="376"/>
      <c r="D150" s="219"/>
      <c r="E150" s="201">
        <f>SUM(E136:E149)</f>
        <v>1006.49865</v>
      </c>
      <c r="F150" s="201">
        <f>SUM(F136:F149)</f>
        <v>134.52125000000001</v>
      </c>
      <c r="G150" s="201">
        <f>SUM(G136:G149)</f>
        <v>30.336599999999997</v>
      </c>
      <c r="H150" s="201">
        <f>SUM(H136:H149)</f>
        <v>44.956699999999991</v>
      </c>
    </row>
    <row r="151" spans="1:8" ht="18.95" customHeight="1">
      <c r="A151" s="372" t="s">
        <v>78</v>
      </c>
      <c r="B151" s="372"/>
      <c r="C151" s="372"/>
      <c r="D151" s="372"/>
      <c r="E151" s="137">
        <f>AVERAGE(E22,E55,E82,E115,E150)</f>
        <v>819.04146000000014</v>
      </c>
      <c r="F151" s="137">
        <f>AVERAGE(F22,F55,F82,F115,F150)</f>
        <v>100.58206</v>
      </c>
      <c r="G151" s="137">
        <f>AVERAGE(G22,G55,G82,G115,G150)</f>
        <v>32.507010000000001</v>
      </c>
      <c r="H151" s="137">
        <f>AVERAGE(H22,H55,H82,H115,H150)</f>
        <v>30.559019999999997</v>
      </c>
    </row>
    <row r="152" spans="1:8" ht="18.95" customHeight="1">
      <c r="A152" s="95"/>
      <c r="B152" s="95"/>
      <c r="C152" s="372" t="s">
        <v>79</v>
      </c>
      <c r="D152" s="372"/>
      <c r="E152" s="203"/>
      <c r="F152" s="203">
        <f>(F151*4)/E151*100</f>
        <v>49.121840547607917</v>
      </c>
      <c r="G152" s="203">
        <f>(G151*9)/E151*100</f>
        <v>35.720180758615065</v>
      </c>
      <c r="H152" s="203">
        <f>(H151*4)/E151*100</f>
        <v>14.92428478529035</v>
      </c>
    </row>
    <row r="153" spans="1:8" ht="18.95" customHeight="1">
      <c r="A153" s="95"/>
      <c r="B153" s="95"/>
      <c r="C153" s="372" t="s">
        <v>80</v>
      </c>
      <c r="D153" s="372"/>
      <c r="E153" s="204" t="s">
        <v>81</v>
      </c>
      <c r="F153" s="204" t="s">
        <v>82</v>
      </c>
      <c r="G153" s="204" t="s">
        <v>83</v>
      </c>
      <c r="H153" s="204" t="s">
        <v>84</v>
      </c>
    </row>
    <row r="154" spans="1:8" ht="18.95" customHeight="1">
      <c r="A154" s="377" t="s">
        <v>13</v>
      </c>
      <c r="B154" s="377"/>
      <c r="C154" s="377"/>
      <c r="D154" s="377"/>
      <c r="E154" s="377"/>
      <c r="F154" s="377"/>
      <c r="G154" s="377"/>
      <c r="H154" s="377"/>
    </row>
    <row r="155" spans="1:8" ht="18.95" customHeight="1">
      <c r="A155" s="359" t="s">
        <v>14</v>
      </c>
      <c r="B155" s="360"/>
      <c r="C155" s="360"/>
      <c r="D155" s="360"/>
      <c r="E155" s="360"/>
      <c r="F155" s="360"/>
      <c r="G155" s="360"/>
      <c r="H155" s="361"/>
    </row>
    <row r="156" spans="1:8" ht="18.95" customHeight="1">
      <c r="A156" s="349" t="s">
        <v>15</v>
      </c>
      <c r="B156" s="350"/>
      <c r="C156" s="350"/>
      <c r="D156" s="350"/>
      <c r="E156" s="350"/>
      <c r="F156" s="350"/>
      <c r="G156" s="350"/>
      <c r="H156" s="351"/>
    </row>
    <row r="157" spans="1:8" ht="18.95" customHeight="1">
      <c r="A157" s="352" t="s">
        <v>16</v>
      </c>
      <c r="B157" s="353"/>
      <c r="C157" s="353"/>
      <c r="D157" s="353"/>
      <c r="E157" s="353"/>
      <c r="F157" s="353"/>
      <c r="G157" s="353"/>
      <c r="H157" s="354"/>
    </row>
    <row r="158" spans="1:8" ht="18.95" customHeight="1">
      <c r="A158" s="352" t="s">
        <v>17</v>
      </c>
      <c r="B158" s="353"/>
      <c r="C158" s="353"/>
      <c r="D158" s="353"/>
      <c r="E158" s="353"/>
      <c r="F158" s="353"/>
      <c r="G158" s="353"/>
      <c r="H158" s="354"/>
    </row>
    <row r="159" spans="1:8" ht="18.95" customHeight="1">
      <c r="A159" s="352" t="s">
        <v>18</v>
      </c>
      <c r="B159" s="353"/>
      <c r="C159" s="353"/>
      <c r="D159" s="353"/>
      <c r="E159" s="353"/>
      <c r="F159" s="353"/>
      <c r="G159" s="353"/>
      <c r="H159" s="354"/>
    </row>
    <row r="160" spans="1:8" ht="18.95" customHeight="1">
      <c r="A160" s="355" t="s">
        <v>19</v>
      </c>
      <c r="B160" s="356"/>
      <c r="C160" s="356"/>
      <c r="D160" s="356"/>
      <c r="E160" s="356"/>
      <c r="F160" s="356"/>
      <c r="G160" s="356"/>
      <c r="H160" s="357"/>
    </row>
    <row r="161" spans="1:8" ht="18.95" customHeight="1">
      <c r="A161" s="348" t="s">
        <v>20</v>
      </c>
      <c r="B161" s="348"/>
      <c r="C161" s="348"/>
      <c r="D161" s="348"/>
      <c r="E161" s="348"/>
      <c r="F161" s="348"/>
      <c r="G161" s="348"/>
      <c r="H161" s="348"/>
    </row>
    <row r="162" spans="1:8" ht="18.95" customHeight="1">
      <c r="A162" s="228" t="s">
        <v>21</v>
      </c>
      <c r="B162" s="84" t="s">
        <v>22</v>
      </c>
      <c r="C162" s="84"/>
      <c r="D162" s="84"/>
      <c r="E162" s="85"/>
      <c r="F162" s="85"/>
      <c r="G162" s="85"/>
      <c r="H162" s="229"/>
    </row>
    <row r="163" spans="1:8" ht="18.95" customHeight="1">
      <c r="A163" s="83" t="s">
        <v>23</v>
      </c>
      <c r="B163" s="86" t="s">
        <v>24</v>
      </c>
      <c r="C163" s="86"/>
      <c r="D163" s="86"/>
      <c r="E163" s="87"/>
      <c r="F163" s="87"/>
      <c r="G163" s="87"/>
      <c r="H163" s="88"/>
    </row>
    <row r="164" spans="1:8" ht="18.95" customHeight="1">
      <c r="A164" s="89" t="s">
        <v>25</v>
      </c>
      <c r="B164" s="90" t="s">
        <v>26</v>
      </c>
      <c r="C164" s="90"/>
      <c r="D164" s="90"/>
      <c r="E164" s="91"/>
      <c r="F164" s="91"/>
      <c r="G164" s="91"/>
      <c r="H164" s="92"/>
    </row>
    <row r="165" spans="1:8" ht="18.95" customHeight="1">
      <c r="A165" s="362"/>
      <c r="B165" s="362"/>
      <c r="C165" s="362"/>
      <c r="D165" s="362"/>
      <c r="E165" s="362"/>
      <c r="F165" s="362"/>
      <c r="G165" s="362"/>
      <c r="H165" s="362"/>
    </row>
    <row r="166" spans="1:8" ht="18.95" customHeight="1">
      <c r="A166" s="363"/>
      <c r="B166" s="363"/>
      <c r="C166" s="363"/>
      <c r="D166" s="363"/>
      <c r="E166" s="363"/>
      <c r="F166" s="363"/>
      <c r="G166" s="363"/>
      <c r="H166" s="363"/>
    </row>
    <row r="167" spans="1:8">
      <c r="A167" s="6"/>
      <c r="B167" s="6"/>
      <c r="C167" s="6"/>
      <c r="D167" s="6"/>
      <c r="E167" s="6"/>
      <c r="F167" s="6"/>
      <c r="G167" s="6"/>
      <c r="H167" s="6"/>
    </row>
  </sheetData>
  <mergeCells count="61">
    <mergeCell ref="B150:C150"/>
    <mergeCell ref="A165:H165"/>
    <mergeCell ref="A166:H166"/>
    <mergeCell ref="A158:H158"/>
    <mergeCell ref="C152:D152"/>
    <mergeCell ref="C153:D153"/>
    <mergeCell ref="A154:H154"/>
    <mergeCell ref="A155:H155"/>
    <mergeCell ref="A156:H156"/>
    <mergeCell ref="A157:H157"/>
    <mergeCell ref="A159:H159"/>
    <mergeCell ref="A160:H160"/>
    <mergeCell ref="A161:H161"/>
    <mergeCell ref="A1:B5"/>
    <mergeCell ref="C1:C8"/>
    <mergeCell ref="A6:B6"/>
    <mergeCell ref="A151:D151"/>
    <mergeCell ref="A34:B38"/>
    <mergeCell ref="A39:B39"/>
    <mergeCell ref="C67:C74"/>
    <mergeCell ref="C94:C101"/>
    <mergeCell ref="A99:B99"/>
    <mergeCell ref="A83:H83"/>
    <mergeCell ref="A84:H84"/>
    <mergeCell ref="A85:H85"/>
    <mergeCell ref="A86:H86"/>
    <mergeCell ref="A87:H87"/>
    <mergeCell ref="A132:B132"/>
    <mergeCell ref="A58:H58"/>
    <mergeCell ref="A127:B131"/>
    <mergeCell ref="A72:B72"/>
    <mergeCell ref="A67:B71"/>
    <mergeCell ref="A88:H88"/>
    <mergeCell ref="A89:H89"/>
    <mergeCell ref="A118:H118"/>
    <mergeCell ref="A119:H119"/>
    <mergeCell ref="A120:H120"/>
    <mergeCell ref="A122:H122"/>
    <mergeCell ref="A123:H123"/>
    <mergeCell ref="C127:C134"/>
    <mergeCell ref="A116:H116"/>
    <mergeCell ref="A121:H121"/>
    <mergeCell ref="A59:H59"/>
    <mergeCell ref="A94:B98"/>
    <mergeCell ref="A61:H61"/>
    <mergeCell ref="A62:H62"/>
    <mergeCell ref="A117:H117"/>
    <mergeCell ref="A63:H63"/>
    <mergeCell ref="A90:H90"/>
    <mergeCell ref="A60:H60"/>
    <mergeCell ref="A23:H23"/>
    <mergeCell ref="A24:H24"/>
    <mergeCell ref="A25:H25"/>
    <mergeCell ref="A26:H26"/>
    <mergeCell ref="A27:H27"/>
    <mergeCell ref="A57:H57"/>
    <mergeCell ref="A28:H28"/>
    <mergeCell ref="A29:H29"/>
    <mergeCell ref="A30:H30"/>
    <mergeCell ref="C34:C41"/>
    <mergeCell ref="A56:H56"/>
  </mergeCells>
  <pageMargins left="0.25" right="0.25" top="0.75" bottom="0.75" header="0.3" footer="0.3"/>
  <pageSetup paperSize="9" scale="39" fitToHeight="0" orientation="landscape" r:id="rId1"/>
  <rowBreaks count="4" manualBreakCount="4">
    <brk id="33" max="7" man="1"/>
    <brk id="66" max="7" man="1"/>
    <brk id="93" max="7" man="1"/>
    <brk id="12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C3D24-84AB-4369-B0FC-AAC45FEFA4EB}">
  <sheetPr>
    <pageSetUpPr fitToPage="1"/>
  </sheetPr>
  <dimension ref="A1:W178"/>
  <sheetViews>
    <sheetView topLeftCell="A133" zoomScale="60" zoomScaleNormal="60" workbookViewId="0">
      <selection activeCell="B147" sqref="B147:H147"/>
    </sheetView>
  </sheetViews>
  <sheetFormatPr defaultColWidth="9.25" defaultRowHeight="15"/>
  <cols>
    <col min="1" max="1" width="30.625" style="2" customWidth="1"/>
    <col min="2" max="2" width="100.625" style="2" customWidth="1"/>
    <col min="3" max="3" width="120.625" style="2" customWidth="1"/>
    <col min="4" max="8" width="16.625" style="2" customWidth="1"/>
    <col min="9" max="16384" width="9.25" style="2"/>
  </cols>
  <sheetData>
    <row r="1" spans="1:8" ht="18.95" customHeight="1">
      <c r="A1" s="347" t="e" vm="1">
        <v>#VALUE!</v>
      </c>
      <c r="B1" s="347"/>
      <c r="C1" s="366" t="e" vm="2">
        <v>#VALUE!</v>
      </c>
      <c r="D1" s="18"/>
      <c r="E1" s="18"/>
      <c r="F1" s="18"/>
      <c r="G1" s="18"/>
      <c r="H1" s="18"/>
    </row>
    <row r="2" spans="1:8" ht="18.95" customHeight="1">
      <c r="A2" s="347"/>
      <c r="B2" s="347"/>
      <c r="C2" s="366"/>
      <c r="D2" s="18"/>
      <c r="E2" s="18"/>
      <c r="F2" s="18"/>
      <c r="G2" s="18"/>
      <c r="H2" s="18"/>
    </row>
    <row r="3" spans="1:8" ht="18.95" customHeight="1">
      <c r="A3" s="347"/>
      <c r="B3" s="347"/>
      <c r="C3" s="366"/>
      <c r="D3" s="18"/>
      <c r="E3" s="18"/>
      <c r="F3" s="18"/>
      <c r="G3" s="18"/>
      <c r="H3" s="18"/>
    </row>
    <row r="4" spans="1:8" ht="18.95" customHeight="1">
      <c r="A4" s="347"/>
      <c r="B4" s="347"/>
      <c r="C4" s="366"/>
      <c r="D4" s="18"/>
      <c r="E4" s="18"/>
      <c r="F4" s="18"/>
      <c r="G4" s="18"/>
      <c r="H4" s="18"/>
    </row>
    <row r="5" spans="1:8" ht="18.95" customHeight="1">
      <c r="A5" s="347"/>
      <c r="B5" s="347"/>
      <c r="C5" s="366"/>
      <c r="D5" s="18"/>
      <c r="E5" s="18"/>
      <c r="F5" s="18"/>
      <c r="G5" s="18"/>
      <c r="H5" s="18"/>
    </row>
    <row r="6" spans="1:8" ht="30">
      <c r="A6" s="368" t="s">
        <v>0</v>
      </c>
      <c r="B6" s="368"/>
      <c r="C6" s="366"/>
      <c r="D6" s="18"/>
      <c r="E6" s="18"/>
      <c r="F6" s="18"/>
      <c r="G6" s="18"/>
      <c r="H6" s="18"/>
    </row>
    <row r="7" spans="1:8" ht="30">
      <c r="A7" s="124" t="s">
        <v>1</v>
      </c>
      <c r="B7" s="124"/>
      <c r="C7" s="366"/>
      <c r="D7" s="18"/>
      <c r="E7" s="18"/>
      <c r="F7" s="18"/>
      <c r="G7" s="18"/>
      <c r="H7" s="18"/>
    </row>
    <row r="8" spans="1:8" ht="30">
      <c r="A8" s="79" t="s">
        <v>85</v>
      </c>
      <c r="B8" s="80">
        <v>46272</v>
      </c>
      <c r="C8" s="367"/>
      <c r="D8" s="82"/>
      <c r="E8" s="82"/>
      <c r="F8" s="18"/>
      <c r="G8" s="18"/>
      <c r="H8" s="18"/>
    </row>
    <row r="9" spans="1:8" s="3" customFormat="1" ht="50.1" customHeight="1">
      <c r="A9" s="205" t="s">
        <v>3</v>
      </c>
      <c r="B9" s="206" t="s">
        <v>4</v>
      </c>
      <c r="C9" s="207" t="s">
        <v>5</v>
      </c>
      <c r="D9" s="208" t="s">
        <v>6</v>
      </c>
      <c r="E9" s="208" t="s">
        <v>7</v>
      </c>
      <c r="F9" s="208" t="s">
        <v>8</v>
      </c>
      <c r="G9" s="208" t="s">
        <v>9</v>
      </c>
      <c r="H9" s="208" t="s">
        <v>10</v>
      </c>
    </row>
    <row r="10" spans="1:8" s="18" customFormat="1" ht="35.1" customHeight="1">
      <c r="A10" s="209"/>
      <c r="B10" s="210" t="s">
        <v>86</v>
      </c>
      <c r="C10" s="211" t="s">
        <v>87</v>
      </c>
      <c r="D10" s="201">
        <v>135</v>
      </c>
      <c r="E10" s="201">
        <v>119</v>
      </c>
      <c r="F10" s="201">
        <v>6.22</v>
      </c>
      <c r="G10" s="201">
        <v>7.21</v>
      </c>
      <c r="H10" s="201">
        <v>6.49</v>
      </c>
    </row>
    <row r="11" spans="1:8" s="18" customFormat="1" ht="35.1" customHeight="1">
      <c r="A11" s="152" t="s">
        <v>11</v>
      </c>
      <c r="B11" s="210" t="s">
        <v>88</v>
      </c>
      <c r="C11" s="212" t="s">
        <v>89</v>
      </c>
      <c r="D11" s="213">
        <v>50</v>
      </c>
      <c r="E11" s="201">
        <v>73.95</v>
      </c>
      <c r="F11" s="201">
        <v>7.5</v>
      </c>
      <c r="G11" s="201">
        <v>3.03</v>
      </c>
      <c r="H11" s="201">
        <v>3.43</v>
      </c>
    </row>
    <row r="12" spans="1:8" s="18" customFormat="1" ht="35.1" customHeight="1">
      <c r="A12" s="153"/>
      <c r="B12" s="214" t="s">
        <v>90</v>
      </c>
      <c r="C12" s="215" t="s">
        <v>91</v>
      </c>
      <c r="D12" s="216">
        <v>75</v>
      </c>
      <c r="E12" s="217">
        <v>125.625</v>
      </c>
      <c r="F12" s="217">
        <v>20.625</v>
      </c>
      <c r="G12" s="217">
        <v>2.9249999999999998</v>
      </c>
      <c r="H12" s="217">
        <v>3.5531250000000001</v>
      </c>
    </row>
    <row r="13" spans="1:8" s="18" customFormat="1" ht="35.1" customHeight="1">
      <c r="A13" s="158"/>
      <c r="B13" s="218" t="s">
        <v>45</v>
      </c>
      <c r="C13" s="211" t="s">
        <v>46</v>
      </c>
      <c r="D13" s="219">
        <v>75</v>
      </c>
      <c r="E13" s="201">
        <v>66</v>
      </c>
      <c r="F13" s="201">
        <v>12.6</v>
      </c>
      <c r="G13" s="201">
        <v>0.46700000000000003</v>
      </c>
      <c r="H13" s="201">
        <v>2.27</v>
      </c>
    </row>
    <row r="14" spans="1:8" s="18" customFormat="1" ht="35.1" customHeight="1">
      <c r="A14" s="154"/>
      <c r="B14" s="220" t="s">
        <v>92</v>
      </c>
      <c r="C14" s="212" t="s">
        <v>93</v>
      </c>
      <c r="D14" s="219">
        <v>100</v>
      </c>
      <c r="E14" s="201">
        <v>45.8</v>
      </c>
      <c r="F14" s="201">
        <v>3.08</v>
      </c>
      <c r="G14" s="201">
        <v>0.55000000000000004</v>
      </c>
      <c r="H14" s="201">
        <v>4.95</v>
      </c>
    </row>
    <row r="15" spans="1:8" s="18" customFormat="1" ht="35.1" customHeight="1">
      <c r="A15" s="154"/>
      <c r="B15" s="221" t="s">
        <v>94</v>
      </c>
      <c r="C15" s="222" t="s">
        <v>95</v>
      </c>
      <c r="D15" s="219">
        <v>100</v>
      </c>
      <c r="E15" s="201">
        <v>41.311999999999998</v>
      </c>
      <c r="F15" s="201">
        <v>5.1580000000000004</v>
      </c>
      <c r="G15" s="201">
        <v>2.1280000000000001</v>
      </c>
      <c r="H15" s="201">
        <v>0.93600000000000005</v>
      </c>
    </row>
    <row r="16" spans="1:8" s="18" customFormat="1" ht="35.1" customHeight="1">
      <c r="A16" s="154"/>
      <c r="B16" s="221" t="s">
        <v>96</v>
      </c>
      <c r="C16" s="223" t="s">
        <v>97</v>
      </c>
      <c r="D16" s="219">
        <v>150</v>
      </c>
      <c r="E16" s="201">
        <v>50.451999999999991</v>
      </c>
      <c r="F16" s="201">
        <v>11.450000000000001</v>
      </c>
      <c r="G16" s="201">
        <v>0.27999999999999997</v>
      </c>
      <c r="H16" s="201">
        <v>2.3380000000000001</v>
      </c>
    </row>
    <row r="17" spans="1:23" s="18" customFormat="1" ht="35.1" customHeight="1">
      <c r="A17" s="154"/>
      <c r="B17" s="221" t="s">
        <v>52</v>
      </c>
      <c r="C17" s="224" t="s">
        <v>53</v>
      </c>
      <c r="D17" s="219">
        <v>15</v>
      </c>
      <c r="E17" s="201">
        <v>74.821349999999995</v>
      </c>
      <c r="F17" s="201">
        <v>0.59024999999999994</v>
      </c>
      <c r="G17" s="201">
        <v>8.0373000000000001</v>
      </c>
      <c r="H17" s="201">
        <v>6.1349999999999995E-2</v>
      </c>
      <c r="I17" s="97"/>
      <c r="J17" s="97"/>
      <c r="K17" s="98"/>
      <c r="L17" s="98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</row>
    <row r="18" spans="1:23" s="18" customFormat="1" ht="35.1" customHeight="1">
      <c r="A18" s="154"/>
      <c r="B18" s="221" t="s">
        <v>54</v>
      </c>
      <c r="C18" s="224" t="s">
        <v>55</v>
      </c>
      <c r="D18" s="219">
        <v>15</v>
      </c>
      <c r="E18" s="201">
        <v>91.7</v>
      </c>
      <c r="F18" s="201">
        <v>0.221</v>
      </c>
      <c r="G18" s="201">
        <v>8.01</v>
      </c>
      <c r="H18" s="201">
        <v>3.83</v>
      </c>
      <c r="I18" s="97"/>
      <c r="J18" s="97"/>
      <c r="K18" s="98"/>
      <c r="L18" s="98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</row>
    <row r="19" spans="1:23" s="18" customFormat="1" ht="35.1" customHeight="1">
      <c r="A19" s="155"/>
      <c r="B19" s="221" t="s">
        <v>35</v>
      </c>
      <c r="C19" s="222"/>
      <c r="D19" s="219">
        <v>30</v>
      </c>
      <c r="E19" s="201">
        <v>72.644999999999996</v>
      </c>
      <c r="F19" s="201">
        <v>15.435</v>
      </c>
      <c r="G19" s="201">
        <v>0.46499999999999997</v>
      </c>
      <c r="H19" s="201">
        <v>2.61</v>
      </c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</row>
    <row r="20" spans="1:23" s="18" customFormat="1" ht="35.1" customHeight="1">
      <c r="A20" s="156"/>
      <c r="B20" s="221" t="s">
        <v>56</v>
      </c>
      <c r="C20" s="222"/>
      <c r="D20" s="219">
        <v>100</v>
      </c>
      <c r="E20" s="201">
        <v>30.236000000000001</v>
      </c>
      <c r="F20" s="201">
        <v>7.44</v>
      </c>
      <c r="G20" s="201">
        <v>0.1</v>
      </c>
      <c r="H20" s="201">
        <v>1.2</v>
      </c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</row>
    <row r="21" spans="1:23" s="18" customFormat="1" ht="35.1" customHeight="1">
      <c r="A21" s="157"/>
      <c r="B21" s="221" t="s">
        <v>77</v>
      </c>
      <c r="C21" s="222"/>
      <c r="D21" s="219">
        <v>70</v>
      </c>
      <c r="E21" s="201">
        <v>33.653199999999998</v>
      </c>
      <c r="F21" s="201">
        <v>9.4359999999999999</v>
      </c>
      <c r="G21" s="201">
        <v>0</v>
      </c>
      <c r="H21" s="201">
        <v>0</v>
      </c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</row>
    <row r="22" spans="1:23" s="3" customFormat="1" ht="18.95" customHeight="1">
      <c r="A22" s="150"/>
      <c r="B22" s="225"/>
      <c r="C22" s="225" t="s">
        <v>12</v>
      </c>
      <c r="D22" s="226"/>
      <c r="E22" s="227">
        <f>SUM(E10:E21)</f>
        <v>825.19455000000005</v>
      </c>
      <c r="F22" s="227">
        <f>SUM(F10:F21)</f>
        <v>99.75524999999999</v>
      </c>
      <c r="G22" s="227">
        <f>SUM(G10:G21)</f>
        <v>33.202300000000008</v>
      </c>
      <c r="H22" s="227">
        <f>SUM(H10:H21)</f>
        <v>31.668474999999997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8.95" customHeight="1">
      <c r="A23" s="377" t="s">
        <v>13</v>
      </c>
      <c r="B23" s="377"/>
      <c r="C23" s="377"/>
      <c r="D23" s="377"/>
      <c r="E23" s="377"/>
      <c r="F23" s="377"/>
      <c r="G23" s="377"/>
      <c r="H23" s="377"/>
    </row>
    <row r="24" spans="1:23" ht="18.95" customHeight="1">
      <c r="A24" s="359" t="s">
        <v>14</v>
      </c>
      <c r="B24" s="360"/>
      <c r="C24" s="360"/>
      <c r="D24" s="360"/>
      <c r="E24" s="360"/>
      <c r="F24" s="360"/>
      <c r="G24" s="360"/>
      <c r="H24" s="361"/>
    </row>
    <row r="25" spans="1:23" ht="18.95" customHeight="1">
      <c r="A25" s="349" t="s">
        <v>15</v>
      </c>
      <c r="B25" s="350"/>
      <c r="C25" s="350"/>
      <c r="D25" s="350"/>
      <c r="E25" s="350"/>
      <c r="F25" s="350"/>
      <c r="G25" s="350"/>
      <c r="H25" s="351"/>
    </row>
    <row r="26" spans="1:23" ht="18.95" customHeight="1">
      <c r="A26" s="352" t="s">
        <v>16</v>
      </c>
      <c r="B26" s="353"/>
      <c r="C26" s="353"/>
      <c r="D26" s="353"/>
      <c r="E26" s="353"/>
      <c r="F26" s="353"/>
      <c r="G26" s="353"/>
      <c r="H26" s="354"/>
    </row>
    <row r="27" spans="1:23" ht="18.95" customHeight="1">
      <c r="A27" s="352" t="s">
        <v>17</v>
      </c>
      <c r="B27" s="353"/>
      <c r="C27" s="353"/>
      <c r="D27" s="353"/>
      <c r="E27" s="353"/>
      <c r="F27" s="353"/>
      <c r="G27" s="353"/>
      <c r="H27" s="354"/>
    </row>
    <row r="28" spans="1:23" ht="18.95" customHeight="1">
      <c r="A28" s="352" t="s">
        <v>18</v>
      </c>
      <c r="B28" s="353"/>
      <c r="C28" s="353"/>
      <c r="D28" s="353"/>
      <c r="E28" s="353"/>
      <c r="F28" s="353"/>
      <c r="G28" s="353"/>
      <c r="H28" s="354"/>
    </row>
    <row r="29" spans="1:23" ht="18.95" customHeight="1">
      <c r="A29" s="355" t="s">
        <v>19</v>
      </c>
      <c r="B29" s="356"/>
      <c r="C29" s="356"/>
      <c r="D29" s="356"/>
      <c r="E29" s="356"/>
      <c r="F29" s="356"/>
      <c r="G29" s="356"/>
      <c r="H29" s="357"/>
    </row>
    <row r="30" spans="1:23" ht="18.95" customHeight="1">
      <c r="A30" s="348" t="s">
        <v>20</v>
      </c>
      <c r="B30" s="348"/>
      <c r="C30" s="348"/>
      <c r="D30" s="348"/>
      <c r="E30" s="348"/>
      <c r="F30" s="348"/>
      <c r="G30" s="348"/>
      <c r="H30" s="348"/>
    </row>
    <row r="31" spans="1:23" ht="18.95" customHeight="1">
      <c r="A31" s="228" t="s">
        <v>21</v>
      </c>
      <c r="B31" s="84" t="s">
        <v>22</v>
      </c>
      <c r="C31" s="84"/>
      <c r="D31" s="84"/>
      <c r="E31" s="85"/>
      <c r="F31" s="85"/>
      <c r="G31" s="85"/>
      <c r="H31" s="229"/>
    </row>
    <row r="32" spans="1:23" ht="18.95" customHeight="1">
      <c r="A32" s="83" t="s">
        <v>23</v>
      </c>
      <c r="B32" s="86" t="s">
        <v>24</v>
      </c>
      <c r="C32" s="86"/>
      <c r="D32" s="86"/>
      <c r="E32" s="87"/>
      <c r="F32" s="87"/>
      <c r="G32" s="87"/>
      <c r="H32" s="88"/>
    </row>
    <row r="33" spans="1:23" ht="18.95" customHeight="1">
      <c r="A33" s="89" t="s">
        <v>25</v>
      </c>
      <c r="B33" s="90" t="s">
        <v>26</v>
      </c>
      <c r="C33" s="90"/>
      <c r="D33" s="90"/>
      <c r="E33" s="91"/>
      <c r="F33" s="91"/>
      <c r="G33" s="91"/>
      <c r="H33" s="92"/>
    </row>
    <row r="34" spans="1:23" ht="18.95" customHeight="1">
      <c r="A34" s="347" t="e" vm="1">
        <v>#VALUE!</v>
      </c>
      <c r="B34" s="347"/>
      <c r="C34" s="366" t="e" vm="2">
        <v>#VALUE!</v>
      </c>
      <c r="D34" s="18"/>
      <c r="E34" s="18"/>
      <c r="F34" s="18"/>
      <c r="G34" s="18"/>
      <c r="H34" s="18"/>
    </row>
    <row r="35" spans="1:23" ht="18.95" customHeight="1">
      <c r="A35" s="347"/>
      <c r="B35" s="347"/>
      <c r="C35" s="366"/>
      <c r="D35" s="18"/>
      <c r="E35" s="18"/>
      <c r="F35" s="18"/>
      <c r="G35" s="18"/>
      <c r="H35" s="18"/>
    </row>
    <row r="36" spans="1:23" ht="18.95" customHeight="1">
      <c r="A36" s="347"/>
      <c r="B36" s="347"/>
      <c r="C36" s="366"/>
      <c r="D36" s="18"/>
      <c r="E36" s="18"/>
      <c r="F36" s="18"/>
      <c r="G36" s="18"/>
      <c r="H36" s="18"/>
    </row>
    <row r="37" spans="1:23" ht="18.95" customHeight="1">
      <c r="A37" s="347"/>
      <c r="B37" s="347"/>
      <c r="C37" s="366"/>
      <c r="D37" s="18"/>
      <c r="E37" s="18"/>
      <c r="F37" s="18"/>
      <c r="G37" s="18"/>
      <c r="H37" s="18"/>
    </row>
    <row r="38" spans="1:23" ht="18.95" customHeight="1">
      <c r="A38" s="347"/>
      <c r="B38" s="347"/>
      <c r="C38" s="366"/>
      <c r="D38" s="18"/>
      <c r="E38" s="18"/>
      <c r="F38" s="18"/>
      <c r="G38" s="18"/>
      <c r="H38" s="18"/>
    </row>
    <row r="39" spans="1:23" ht="30">
      <c r="A39" s="368" t="s">
        <v>0</v>
      </c>
      <c r="B39" s="368"/>
      <c r="C39" s="366"/>
      <c r="D39" s="18"/>
      <c r="E39" s="18"/>
      <c r="F39" s="18"/>
      <c r="G39" s="18"/>
      <c r="H39" s="18"/>
    </row>
    <row r="40" spans="1:23" ht="30">
      <c r="A40" s="124" t="s">
        <v>1</v>
      </c>
      <c r="B40" s="124"/>
      <c r="C40" s="366"/>
      <c r="D40" s="18"/>
      <c r="E40" s="18"/>
      <c r="F40" s="18"/>
      <c r="G40" s="18"/>
      <c r="H40" s="18"/>
    </row>
    <row r="41" spans="1:23" ht="30">
      <c r="A41" s="79" t="str">
        <f>A8</f>
        <v>37. nädal</v>
      </c>
      <c r="B41" s="80">
        <f>B8+1</f>
        <v>46273</v>
      </c>
      <c r="C41" s="367"/>
      <c r="D41" s="82"/>
      <c r="E41" s="82"/>
      <c r="F41" s="18"/>
      <c r="G41" s="18"/>
      <c r="H41" s="18"/>
    </row>
    <row r="42" spans="1:23" ht="50.1" customHeight="1">
      <c r="A42" s="205" t="s">
        <v>27</v>
      </c>
      <c r="B42" s="206" t="s">
        <v>4</v>
      </c>
      <c r="C42" s="207" t="s">
        <v>5</v>
      </c>
      <c r="D42" s="208" t="s">
        <v>6</v>
      </c>
      <c r="E42" s="208" t="s">
        <v>7</v>
      </c>
      <c r="F42" s="208" t="s">
        <v>8</v>
      </c>
      <c r="G42" s="208" t="s">
        <v>9</v>
      </c>
      <c r="H42" s="208" t="s">
        <v>10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s="18" customFormat="1" ht="35.1" customHeight="1">
      <c r="A43" s="230"/>
      <c r="B43" s="231" t="s">
        <v>98</v>
      </c>
      <c r="C43" s="232" t="s">
        <v>99</v>
      </c>
      <c r="D43" s="201">
        <v>135</v>
      </c>
      <c r="E43" s="201">
        <v>192.47142857142856</v>
      </c>
      <c r="F43" s="201">
        <v>8.2928571428571427</v>
      </c>
      <c r="G43" s="201">
        <v>12.72857142857143</v>
      </c>
      <c r="H43" s="201">
        <v>11.070000000000002</v>
      </c>
      <c r="I43" s="97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</row>
    <row r="44" spans="1:23" s="18" customFormat="1" ht="35.1" customHeight="1">
      <c r="A44" s="152" t="s">
        <v>11</v>
      </c>
      <c r="B44" s="221" t="s">
        <v>100</v>
      </c>
      <c r="C44" s="232" t="s">
        <v>101</v>
      </c>
      <c r="D44" s="213">
        <v>15</v>
      </c>
      <c r="E44" s="201">
        <v>13.9</v>
      </c>
      <c r="F44" s="201">
        <v>1.17</v>
      </c>
      <c r="G44" s="201">
        <v>0.56000000000000005</v>
      </c>
      <c r="H44" s="201">
        <v>0.60199999999999998</v>
      </c>
      <c r="I44" s="97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</row>
    <row r="45" spans="1:23" s="18" customFormat="1" ht="35.1" customHeight="1">
      <c r="A45" s="158"/>
      <c r="B45" s="210" t="s">
        <v>102</v>
      </c>
      <c r="C45" s="212" t="s">
        <v>103</v>
      </c>
      <c r="D45" s="219">
        <v>75</v>
      </c>
      <c r="E45" s="201">
        <v>96.6</v>
      </c>
      <c r="F45" s="201">
        <v>14.4</v>
      </c>
      <c r="G45" s="201">
        <v>3.08</v>
      </c>
      <c r="H45" s="201">
        <v>1.84</v>
      </c>
      <c r="I45" s="97"/>
    </row>
    <row r="46" spans="1:23" s="18" customFormat="1" ht="35.1" customHeight="1">
      <c r="A46" s="158"/>
      <c r="B46" s="202" t="s">
        <v>90</v>
      </c>
      <c r="C46" s="212" t="s">
        <v>104</v>
      </c>
      <c r="D46" s="219">
        <v>75</v>
      </c>
      <c r="E46" s="201">
        <v>125.625</v>
      </c>
      <c r="F46" s="201">
        <v>20.625</v>
      </c>
      <c r="G46" s="201">
        <v>2.9249999999999998</v>
      </c>
      <c r="H46" s="201">
        <v>3.5531250000000001</v>
      </c>
      <c r="J46" s="99"/>
      <c r="K46" s="99"/>
      <c r="L46" s="99"/>
      <c r="M46" s="99"/>
      <c r="N46" s="99"/>
      <c r="O46" s="99"/>
      <c r="P46" s="99"/>
    </row>
    <row r="47" spans="1:23" s="18" customFormat="1" ht="35.1" customHeight="1">
      <c r="A47" s="158"/>
      <c r="B47" s="218" t="s">
        <v>105</v>
      </c>
      <c r="C47" s="212" t="s">
        <v>106</v>
      </c>
      <c r="D47" s="219">
        <v>100</v>
      </c>
      <c r="E47" s="201">
        <v>34.299999999999997</v>
      </c>
      <c r="F47" s="201">
        <v>6.14</v>
      </c>
      <c r="G47" s="201">
        <v>0.20599999999999999</v>
      </c>
      <c r="H47" s="201">
        <v>2.06</v>
      </c>
      <c r="I47" s="97"/>
      <c r="J47" s="99"/>
      <c r="K47" s="99"/>
      <c r="L47" s="99"/>
      <c r="M47" s="99"/>
      <c r="N47" s="99"/>
      <c r="O47" s="99"/>
      <c r="P47" s="100"/>
    </row>
    <row r="48" spans="1:23" s="18" customFormat="1" ht="35.1" customHeight="1">
      <c r="A48" s="158"/>
      <c r="B48" s="220" t="s">
        <v>107</v>
      </c>
      <c r="C48" s="212" t="s">
        <v>108</v>
      </c>
      <c r="D48" s="219">
        <v>100</v>
      </c>
      <c r="E48" s="201">
        <v>38.304000000000002</v>
      </c>
      <c r="F48" s="201">
        <v>7.375</v>
      </c>
      <c r="G48" s="201">
        <v>1.198</v>
      </c>
      <c r="H48" s="201">
        <v>0.79200000000000004</v>
      </c>
      <c r="I48" s="97"/>
      <c r="J48" s="99"/>
      <c r="K48" s="99"/>
      <c r="L48" s="99"/>
      <c r="M48" s="99"/>
      <c r="N48" s="99"/>
      <c r="O48" s="99"/>
      <c r="P48" s="99"/>
    </row>
    <row r="49" spans="1:22" s="18" customFormat="1" ht="35.1" customHeight="1">
      <c r="A49" s="158"/>
      <c r="B49" s="220" t="s">
        <v>109</v>
      </c>
      <c r="C49" s="212" t="s">
        <v>110</v>
      </c>
      <c r="D49" s="219">
        <v>150</v>
      </c>
      <c r="E49" s="201">
        <v>49.595199999999998</v>
      </c>
      <c r="F49" s="201">
        <v>9.6379999999999999</v>
      </c>
      <c r="G49" s="201">
        <v>0.92</v>
      </c>
      <c r="H49" s="201">
        <v>2.35</v>
      </c>
      <c r="I49" s="97"/>
      <c r="J49" s="99"/>
      <c r="K49" s="99"/>
      <c r="L49" s="99"/>
      <c r="M49" s="99"/>
      <c r="N49" s="99"/>
      <c r="O49" s="99"/>
      <c r="P49" s="99"/>
    </row>
    <row r="50" spans="1:22" s="18" customFormat="1" ht="35.1" customHeight="1">
      <c r="A50" s="158"/>
      <c r="B50" s="233" t="s">
        <v>52</v>
      </c>
      <c r="C50" s="224" t="s">
        <v>53</v>
      </c>
      <c r="D50" s="219">
        <v>15</v>
      </c>
      <c r="E50" s="201">
        <v>74.821349999999995</v>
      </c>
      <c r="F50" s="201">
        <v>0.59024999999999994</v>
      </c>
      <c r="G50" s="201">
        <v>8.0373000000000001</v>
      </c>
      <c r="H50" s="201">
        <v>6.1349999999999995E-2</v>
      </c>
      <c r="J50" s="99"/>
      <c r="K50" s="99"/>
      <c r="L50" s="99"/>
      <c r="M50" s="99"/>
      <c r="N50" s="99"/>
      <c r="O50" s="99"/>
      <c r="P50" s="99"/>
    </row>
    <row r="51" spans="1:22" s="18" customFormat="1" ht="35.1" customHeight="1">
      <c r="A51" s="154"/>
      <c r="B51" s="233" t="s">
        <v>54</v>
      </c>
      <c r="C51" s="234" t="s">
        <v>55</v>
      </c>
      <c r="D51" s="219">
        <v>15</v>
      </c>
      <c r="E51" s="201">
        <v>91.7</v>
      </c>
      <c r="F51" s="201">
        <v>0.221</v>
      </c>
      <c r="G51" s="201">
        <v>8.01</v>
      </c>
      <c r="H51" s="201">
        <v>3.83</v>
      </c>
      <c r="J51" s="99"/>
      <c r="K51" s="99"/>
      <c r="L51" s="99"/>
      <c r="M51" s="99"/>
      <c r="N51" s="98"/>
      <c r="O51" s="99"/>
      <c r="P51" s="99"/>
    </row>
    <row r="52" spans="1:22" s="18" customFormat="1" ht="35.1" customHeight="1">
      <c r="A52" s="155"/>
      <c r="B52" s="202" t="s">
        <v>35</v>
      </c>
      <c r="C52" s="222"/>
      <c r="D52" s="219">
        <v>30</v>
      </c>
      <c r="E52" s="201">
        <v>72.644999999999996</v>
      </c>
      <c r="F52" s="201">
        <v>15.435</v>
      </c>
      <c r="G52" s="201">
        <v>0.46499999999999997</v>
      </c>
      <c r="H52" s="201">
        <v>2.61</v>
      </c>
      <c r="L52" s="19"/>
      <c r="M52" s="101"/>
      <c r="N52" s="101"/>
      <c r="O52" s="101"/>
      <c r="P52" s="101"/>
      <c r="Q52" s="101"/>
    </row>
    <row r="53" spans="1:22" s="18" customFormat="1" ht="35.1" customHeight="1">
      <c r="A53" s="156"/>
      <c r="B53" s="202" t="s">
        <v>111</v>
      </c>
      <c r="C53" s="222"/>
      <c r="D53" s="219">
        <v>100</v>
      </c>
      <c r="E53" s="201">
        <v>35.628</v>
      </c>
      <c r="F53" s="201">
        <v>9.1199999999999992</v>
      </c>
      <c r="G53" s="201">
        <v>0.1</v>
      </c>
      <c r="H53" s="201">
        <v>1.1000000000000001</v>
      </c>
      <c r="O53" s="99"/>
      <c r="P53" s="99"/>
      <c r="Q53" s="99"/>
      <c r="R53" s="99"/>
      <c r="S53" s="99"/>
      <c r="T53" s="99"/>
      <c r="U53" s="99"/>
      <c r="V53" s="99"/>
    </row>
    <row r="54" spans="1:22" s="18" customFormat="1" ht="35.1" customHeight="1">
      <c r="A54" s="157"/>
      <c r="B54" s="202" t="s">
        <v>57</v>
      </c>
      <c r="C54" s="222"/>
      <c r="D54" s="219">
        <v>70</v>
      </c>
      <c r="E54" s="201">
        <v>27.983199999999997</v>
      </c>
      <c r="F54" s="201">
        <v>8.3579999999999988</v>
      </c>
      <c r="G54" s="201">
        <v>0</v>
      </c>
      <c r="H54" s="201">
        <v>0.21</v>
      </c>
      <c r="O54" s="99"/>
      <c r="P54" s="99"/>
      <c r="Q54" s="99"/>
      <c r="R54" s="99"/>
      <c r="S54" s="99"/>
      <c r="T54" s="99"/>
      <c r="U54" s="99"/>
      <c r="V54" s="99"/>
    </row>
    <row r="55" spans="1:22" s="3" customFormat="1" ht="18.95" customHeight="1">
      <c r="A55" s="150"/>
      <c r="B55" s="225"/>
      <c r="C55" s="225" t="s">
        <v>12</v>
      </c>
      <c r="D55" s="226"/>
      <c r="E55" s="227">
        <f>SUM(E43:E54)</f>
        <v>853.57317857142857</v>
      </c>
      <c r="F55" s="227">
        <f>SUM(F43:F54)</f>
        <v>101.36510714285716</v>
      </c>
      <c r="G55" s="227">
        <f>SUM(G43:G54)</f>
        <v>38.229871428571435</v>
      </c>
      <c r="H55" s="227">
        <f>SUM(H43:H54)</f>
        <v>30.078475000000005</v>
      </c>
      <c r="O55" s="7"/>
      <c r="P55" s="7"/>
      <c r="Q55" s="7"/>
      <c r="R55" s="7"/>
      <c r="S55" s="7"/>
      <c r="T55" s="7"/>
      <c r="U55" s="7"/>
      <c r="V55" s="7"/>
    </row>
    <row r="56" spans="1:22" ht="18.95" customHeight="1">
      <c r="A56" s="377" t="s">
        <v>13</v>
      </c>
      <c r="B56" s="377"/>
      <c r="C56" s="377"/>
      <c r="D56" s="377"/>
      <c r="E56" s="377"/>
      <c r="F56" s="377"/>
      <c r="G56" s="377"/>
      <c r="H56" s="377"/>
    </row>
    <row r="57" spans="1:22" ht="18.95" customHeight="1">
      <c r="A57" s="359" t="s">
        <v>14</v>
      </c>
      <c r="B57" s="360"/>
      <c r="C57" s="360"/>
      <c r="D57" s="360"/>
      <c r="E57" s="360"/>
      <c r="F57" s="360"/>
      <c r="G57" s="360"/>
      <c r="H57" s="361"/>
    </row>
    <row r="58" spans="1:22" ht="18.95" customHeight="1">
      <c r="A58" s="349" t="s">
        <v>15</v>
      </c>
      <c r="B58" s="350"/>
      <c r="C58" s="350"/>
      <c r="D58" s="350"/>
      <c r="E58" s="350"/>
      <c r="F58" s="350"/>
      <c r="G58" s="350"/>
      <c r="H58" s="351"/>
    </row>
    <row r="59" spans="1:22" ht="18.95" customHeight="1">
      <c r="A59" s="352" t="s">
        <v>16</v>
      </c>
      <c r="B59" s="353"/>
      <c r="C59" s="353"/>
      <c r="D59" s="353"/>
      <c r="E59" s="353"/>
      <c r="F59" s="353"/>
      <c r="G59" s="353"/>
      <c r="H59" s="354"/>
    </row>
    <row r="60" spans="1:22" ht="18.95" customHeight="1">
      <c r="A60" s="352" t="s">
        <v>17</v>
      </c>
      <c r="B60" s="353"/>
      <c r="C60" s="353"/>
      <c r="D60" s="353"/>
      <c r="E60" s="353"/>
      <c r="F60" s="353"/>
      <c r="G60" s="353"/>
      <c r="H60" s="354"/>
    </row>
    <row r="61" spans="1:22" ht="18.95" customHeight="1">
      <c r="A61" s="352" t="s">
        <v>18</v>
      </c>
      <c r="B61" s="353"/>
      <c r="C61" s="353"/>
      <c r="D61" s="353"/>
      <c r="E61" s="353"/>
      <c r="F61" s="353"/>
      <c r="G61" s="353"/>
      <c r="H61" s="354"/>
    </row>
    <row r="62" spans="1:22" ht="18.95" customHeight="1">
      <c r="A62" s="355" t="s">
        <v>19</v>
      </c>
      <c r="B62" s="356"/>
      <c r="C62" s="356"/>
      <c r="D62" s="356"/>
      <c r="E62" s="356"/>
      <c r="F62" s="356"/>
      <c r="G62" s="356"/>
      <c r="H62" s="357"/>
    </row>
    <row r="63" spans="1:22" ht="18.95" customHeight="1">
      <c r="A63" s="348" t="s">
        <v>20</v>
      </c>
      <c r="B63" s="348"/>
      <c r="C63" s="348"/>
      <c r="D63" s="348"/>
      <c r="E63" s="348"/>
      <c r="F63" s="348"/>
      <c r="G63" s="348"/>
      <c r="H63" s="348"/>
    </row>
    <row r="64" spans="1:22" ht="18.95" customHeight="1">
      <c r="A64" s="228" t="s">
        <v>21</v>
      </c>
      <c r="B64" s="84" t="s">
        <v>22</v>
      </c>
      <c r="C64" s="84"/>
      <c r="D64" s="84"/>
      <c r="E64" s="85"/>
      <c r="F64" s="85"/>
      <c r="G64" s="85"/>
      <c r="H64" s="229"/>
    </row>
    <row r="65" spans="1:22" ht="18.95" customHeight="1">
      <c r="A65" s="83" t="s">
        <v>23</v>
      </c>
      <c r="B65" s="86" t="s">
        <v>24</v>
      </c>
      <c r="C65" s="86"/>
      <c r="D65" s="86"/>
      <c r="E65" s="87"/>
      <c r="F65" s="87"/>
      <c r="G65" s="87"/>
      <c r="H65" s="88"/>
    </row>
    <row r="66" spans="1:22" ht="18.95" customHeight="1">
      <c r="A66" s="89" t="s">
        <v>25</v>
      </c>
      <c r="B66" s="90" t="s">
        <v>26</v>
      </c>
      <c r="C66" s="90"/>
      <c r="D66" s="90"/>
      <c r="E66" s="91"/>
      <c r="F66" s="91"/>
      <c r="G66" s="91"/>
      <c r="H66" s="92"/>
    </row>
    <row r="67" spans="1:22" ht="18.95" customHeight="1">
      <c r="A67" s="347" t="e" vm="1">
        <v>#VALUE!</v>
      </c>
      <c r="B67" s="347"/>
      <c r="C67" s="366" t="e" vm="2">
        <v>#VALUE!</v>
      </c>
      <c r="D67" s="18"/>
      <c r="E67" s="18"/>
      <c r="F67" s="18"/>
      <c r="G67" s="18"/>
      <c r="H67" s="18"/>
    </row>
    <row r="68" spans="1:22" ht="18.95" customHeight="1">
      <c r="A68" s="347"/>
      <c r="B68" s="347"/>
      <c r="C68" s="366"/>
      <c r="D68" s="18"/>
      <c r="E68" s="18"/>
      <c r="F68" s="18"/>
      <c r="G68" s="18"/>
      <c r="H68" s="18"/>
    </row>
    <row r="69" spans="1:22" ht="18.95" customHeight="1">
      <c r="A69" s="347"/>
      <c r="B69" s="347"/>
      <c r="C69" s="366"/>
      <c r="D69" s="18"/>
      <c r="E69" s="18"/>
      <c r="F69" s="18"/>
      <c r="G69" s="18"/>
      <c r="H69" s="18"/>
    </row>
    <row r="70" spans="1:22" ht="18.95" customHeight="1">
      <c r="A70" s="347"/>
      <c r="B70" s="347"/>
      <c r="C70" s="366"/>
      <c r="D70" s="18"/>
      <c r="E70" s="18"/>
      <c r="F70" s="18"/>
      <c r="G70" s="18"/>
      <c r="H70" s="18"/>
    </row>
    <row r="71" spans="1:22" ht="18.95" customHeight="1">
      <c r="A71" s="347"/>
      <c r="B71" s="347"/>
      <c r="C71" s="366"/>
      <c r="D71" s="18"/>
      <c r="E71" s="18"/>
      <c r="F71" s="18"/>
      <c r="G71" s="18"/>
      <c r="H71" s="18"/>
    </row>
    <row r="72" spans="1:22" ht="30">
      <c r="A72" s="368" t="s">
        <v>0</v>
      </c>
      <c r="B72" s="368"/>
      <c r="C72" s="366"/>
      <c r="D72" s="18"/>
      <c r="E72" s="18"/>
      <c r="F72" s="18"/>
      <c r="G72" s="18"/>
      <c r="H72" s="18"/>
    </row>
    <row r="73" spans="1:22" ht="30">
      <c r="A73" s="124" t="s">
        <v>1</v>
      </c>
      <c r="B73" s="124"/>
      <c r="C73" s="366"/>
      <c r="D73" s="18"/>
      <c r="E73" s="18"/>
      <c r="F73" s="18"/>
      <c r="G73" s="18"/>
      <c r="H73" s="18"/>
    </row>
    <row r="74" spans="1:22" ht="30">
      <c r="A74" s="79" t="str">
        <f>A8</f>
        <v>37. nädal</v>
      </c>
      <c r="B74" s="80">
        <f>B8+2</f>
        <v>46274</v>
      </c>
      <c r="C74" s="367"/>
      <c r="D74" s="82"/>
      <c r="E74" s="82"/>
      <c r="F74" s="18"/>
      <c r="G74" s="18"/>
      <c r="H74" s="18"/>
    </row>
    <row r="75" spans="1:22" ht="50.1" customHeight="1">
      <c r="A75" s="205" t="s">
        <v>28</v>
      </c>
      <c r="B75" s="206" t="s">
        <v>4</v>
      </c>
      <c r="C75" s="207" t="s">
        <v>5</v>
      </c>
      <c r="D75" s="208" t="s">
        <v>6</v>
      </c>
      <c r="E75" s="208" t="s">
        <v>7</v>
      </c>
      <c r="F75" s="208" t="s">
        <v>8</v>
      </c>
      <c r="G75" s="208" t="s">
        <v>9</v>
      </c>
      <c r="H75" s="208" t="s">
        <v>10</v>
      </c>
      <c r="O75" s="6"/>
      <c r="P75" s="6"/>
      <c r="Q75" s="6"/>
      <c r="R75" s="6"/>
      <c r="S75" s="6"/>
      <c r="T75" s="6"/>
      <c r="U75" s="6"/>
      <c r="V75" s="6"/>
    </row>
    <row r="76" spans="1:22" s="102" customFormat="1" ht="35.1" customHeight="1">
      <c r="A76" s="235"/>
      <c r="B76" s="236" t="s">
        <v>112</v>
      </c>
      <c r="C76" s="237" t="s">
        <v>113</v>
      </c>
      <c r="D76" s="201">
        <v>350</v>
      </c>
      <c r="E76" s="201">
        <v>420</v>
      </c>
      <c r="F76" s="201">
        <v>45.5</v>
      </c>
      <c r="G76" s="201">
        <v>16.344999999999999</v>
      </c>
      <c r="H76" s="201">
        <v>19.844999999999999</v>
      </c>
      <c r="J76" s="103"/>
      <c r="K76" s="103"/>
      <c r="L76" s="103"/>
      <c r="M76" s="103"/>
      <c r="N76" s="103"/>
      <c r="O76" s="103"/>
      <c r="P76" s="73"/>
      <c r="Q76" s="73"/>
      <c r="R76" s="73"/>
      <c r="S76" s="73"/>
      <c r="T76" s="103"/>
      <c r="U76" s="103"/>
      <c r="V76" s="103"/>
    </row>
    <row r="77" spans="1:22" s="102" customFormat="1" ht="35.1" customHeight="1">
      <c r="A77" s="152" t="s">
        <v>11</v>
      </c>
      <c r="B77" s="238" t="s">
        <v>114</v>
      </c>
      <c r="C77" s="237" t="s">
        <v>115</v>
      </c>
      <c r="D77" s="213">
        <v>50</v>
      </c>
      <c r="E77" s="201">
        <v>49.4</v>
      </c>
      <c r="F77" s="201">
        <v>6.49</v>
      </c>
      <c r="G77" s="201">
        <v>1.97</v>
      </c>
      <c r="H77" s="201">
        <v>1.04</v>
      </c>
      <c r="J77" s="103"/>
      <c r="K77" s="103"/>
      <c r="L77" s="103"/>
      <c r="M77" s="103"/>
      <c r="N77" s="103"/>
      <c r="O77" s="103"/>
      <c r="P77" s="73"/>
      <c r="Q77" s="73"/>
      <c r="R77" s="73"/>
      <c r="S77" s="73"/>
      <c r="T77" s="103"/>
      <c r="U77" s="103"/>
      <c r="V77" s="103"/>
    </row>
    <row r="78" spans="1:22" s="102" customFormat="1" ht="35.1" customHeight="1">
      <c r="A78" s="159"/>
      <c r="B78" s="239" t="s">
        <v>116</v>
      </c>
      <c r="C78" s="212" t="s">
        <v>117</v>
      </c>
      <c r="D78" s="213">
        <v>180</v>
      </c>
      <c r="E78" s="201">
        <v>239</v>
      </c>
      <c r="F78" s="201">
        <v>23.7</v>
      </c>
      <c r="G78" s="201">
        <v>12.9</v>
      </c>
      <c r="H78" s="201">
        <v>6.4</v>
      </c>
      <c r="J78" s="103"/>
      <c r="K78" s="103"/>
      <c r="L78" s="103"/>
      <c r="M78" s="103"/>
      <c r="N78" s="103"/>
      <c r="O78" s="103"/>
      <c r="P78" s="73"/>
      <c r="Q78" s="73"/>
      <c r="R78" s="73"/>
      <c r="S78" s="73"/>
      <c r="T78" s="103"/>
      <c r="U78" s="103"/>
      <c r="V78" s="103"/>
    </row>
    <row r="79" spans="1:22" s="102" customFormat="1" ht="35.1" customHeight="1">
      <c r="A79" s="160"/>
      <c r="B79" s="240" t="s">
        <v>35</v>
      </c>
      <c r="C79" s="241"/>
      <c r="D79" s="219">
        <v>30</v>
      </c>
      <c r="E79" s="201">
        <v>72.644999999999996</v>
      </c>
      <c r="F79" s="201">
        <v>15.435</v>
      </c>
      <c r="G79" s="201">
        <v>0.46499999999999997</v>
      </c>
      <c r="H79" s="201">
        <v>2.61</v>
      </c>
      <c r="J79" s="103"/>
      <c r="K79" s="103"/>
      <c r="L79" s="103"/>
      <c r="M79" s="103"/>
      <c r="N79" s="103"/>
      <c r="O79" s="103"/>
      <c r="P79" s="73"/>
      <c r="Q79" s="73"/>
      <c r="R79" s="73"/>
      <c r="S79" s="73"/>
      <c r="T79" s="103"/>
      <c r="U79" s="103"/>
      <c r="V79" s="103"/>
    </row>
    <row r="80" spans="1:22" s="102" customFormat="1" ht="35.1" customHeight="1">
      <c r="A80" s="156"/>
      <c r="B80" s="240" t="s">
        <v>36</v>
      </c>
      <c r="C80" s="222"/>
      <c r="D80" s="219">
        <v>100</v>
      </c>
      <c r="E80" s="201">
        <v>32.4</v>
      </c>
      <c r="F80" s="201">
        <v>8.5</v>
      </c>
      <c r="G80" s="201">
        <v>0.2</v>
      </c>
      <c r="H80" s="201">
        <v>0.6</v>
      </c>
      <c r="J80" s="103"/>
      <c r="K80" s="103"/>
      <c r="L80" s="103"/>
      <c r="M80" s="103"/>
      <c r="N80" s="103"/>
      <c r="O80" s="103"/>
      <c r="P80" s="73"/>
      <c r="Q80" s="73"/>
      <c r="R80" s="73"/>
      <c r="S80" s="73"/>
      <c r="T80" s="103"/>
      <c r="U80" s="103"/>
      <c r="V80" s="103"/>
    </row>
    <row r="81" spans="1:22" s="102" customFormat="1" ht="35.1" customHeight="1">
      <c r="A81" s="157"/>
      <c r="B81" s="240" t="s">
        <v>118</v>
      </c>
      <c r="C81" s="222"/>
      <c r="D81" s="219">
        <v>70</v>
      </c>
      <c r="E81" s="201">
        <v>29.9</v>
      </c>
      <c r="F81" s="201">
        <v>7.14</v>
      </c>
      <c r="G81" s="201">
        <v>7.0000000000000007E-2</v>
      </c>
      <c r="H81" s="201">
        <v>0.77</v>
      </c>
      <c r="J81" s="103"/>
      <c r="K81" s="103"/>
      <c r="L81" s="103"/>
      <c r="M81" s="103"/>
      <c r="N81" s="103"/>
      <c r="O81" s="103"/>
      <c r="P81" s="73"/>
      <c r="Q81" s="73"/>
      <c r="R81" s="73"/>
      <c r="S81" s="73"/>
      <c r="T81" s="103"/>
      <c r="U81" s="103"/>
      <c r="V81" s="103"/>
    </row>
    <row r="82" spans="1:22" s="3" customFormat="1" ht="18.95" customHeight="1">
      <c r="A82" s="150"/>
      <c r="B82" s="225"/>
      <c r="C82" s="225" t="s">
        <v>12</v>
      </c>
      <c r="D82" s="242"/>
      <c r="E82" s="243">
        <f>SUM(E76:E81)</f>
        <v>843.34499999999991</v>
      </c>
      <c r="F82" s="243">
        <f>SUM(F76:F81)</f>
        <v>106.765</v>
      </c>
      <c r="G82" s="243">
        <f>SUM(G76:G81)</f>
        <v>31.949999999999996</v>
      </c>
      <c r="H82" s="243">
        <f>SUM(H76:H81)</f>
        <v>31.264999999999997</v>
      </c>
      <c r="J82" s="12"/>
      <c r="K82" s="13"/>
      <c r="L82" s="13"/>
      <c r="M82" s="13"/>
      <c r="N82" s="13"/>
      <c r="O82" s="13"/>
    </row>
    <row r="83" spans="1:22" ht="18.95" customHeight="1">
      <c r="A83" s="377" t="s">
        <v>13</v>
      </c>
      <c r="B83" s="377"/>
      <c r="C83" s="377"/>
      <c r="D83" s="377"/>
      <c r="E83" s="377"/>
      <c r="F83" s="377"/>
      <c r="G83" s="377"/>
      <c r="H83" s="377"/>
    </row>
    <row r="84" spans="1:22" ht="18.95" customHeight="1">
      <c r="A84" s="359" t="s">
        <v>14</v>
      </c>
      <c r="B84" s="360"/>
      <c r="C84" s="360"/>
      <c r="D84" s="360"/>
      <c r="E84" s="360"/>
      <c r="F84" s="360"/>
      <c r="G84" s="360"/>
      <c r="H84" s="361"/>
    </row>
    <row r="85" spans="1:22" ht="18.95" customHeight="1">
      <c r="A85" s="349" t="s">
        <v>15</v>
      </c>
      <c r="B85" s="350"/>
      <c r="C85" s="350"/>
      <c r="D85" s="350"/>
      <c r="E85" s="350"/>
      <c r="F85" s="350"/>
      <c r="G85" s="350"/>
      <c r="H85" s="351"/>
    </row>
    <row r="86" spans="1:22" ht="18.95" customHeight="1">
      <c r="A86" s="352" t="s">
        <v>16</v>
      </c>
      <c r="B86" s="353"/>
      <c r="C86" s="353"/>
      <c r="D86" s="353"/>
      <c r="E86" s="353"/>
      <c r="F86" s="353"/>
      <c r="G86" s="353"/>
      <c r="H86" s="354"/>
    </row>
    <row r="87" spans="1:22" ht="18.95" customHeight="1">
      <c r="A87" s="352" t="s">
        <v>17</v>
      </c>
      <c r="B87" s="353"/>
      <c r="C87" s="353"/>
      <c r="D87" s="353"/>
      <c r="E87" s="353"/>
      <c r="F87" s="353"/>
      <c r="G87" s="353"/>
      <c r="H87" s="354"/>
    </row>
    <row r="88" spans="1:22" ht="18.95" customHeight="1">
      <c r="A88" s="352" t="s">
        <v>18</v>
      </c>
      <c r="B88" s="353"/>
      <c r="C88" s="353"/>
      <c r="D88" s="353"/>
      <c r="E88" s="353"/>
      <c r="F88" s="353"/>
      <c r="G88" s="353"/>
      <c r="H88" s="354"/>
    </row>
    <row r="89" spans="1:22" ht="18.95" customHeight="1">
      <c r="A89" s="355" t="s">
        <v>19</v>
      </c>
      <c r="B89" s="356"/>
      <c r="C89" s="356"/>
      <c r="D89" s="356"/>
      <c r="E89" s="356"/>
      <c r="F89" s="356"/>
      <c r="G89" s="356"/>
      <c r="H89" s="357"/>
    </row>
    <row r="90" spans="1:22" ht="18.95" customHeight="1">
      <c r="A90" s="348" t="s">
        <v>20</v>
      </c>
      <c r="B90" s="348"/>
      <c r="C90" s="348"/>
      <c r="D90" s="348"/>
      <c r="E90" s="348"/>
      <c r="F90" s="348"/>
      <c r="G90" s="348"/>
      <c r="H90" s="348"/>
    </row>
    <row r="91" spans="1:22" ht="18.95" customHeight="1">
      <c r="A91" s="228" t="s">
        <v>21</v>
      </c>
      <c r="B91" s="84" t="s">
        <v>22</v>
      </c>
      <c r="C91" s="84"/>
      <c r="D91" s="84"/>
      <c r="E91" s="85"/>
      <c r="F91" s="85"/>
      <c r="G91" s="85"/>
      <c r="H91" s="229"/>
    </row>
    <row r="92" spans="1:22" ht="18.95" customHeight="1">
      <c r="A92" s="83" t="s">
        <v>23</v>
      </c>
      <c r="B92" s="86" t="s">
        <v>24</v>
      </c>
      <c r="C92" s="86"/>
      <c r="D92" s="86"/>
      <c r="E92" s="87"/>
      <c r="F92" s="87"/>
      <c r="G92" s="87"/>
      <c r="H92" s="88"/>
    </row>
    <row r="93" spans="1:22" ht="18.95" customHeight="1">
      <c r="A93" s="89" t="s">
        <v>25</v>
      </c>
      <c r="B93" s="90" t="s">
        <v>26</v>
      </c>
      <c r="C93" s="90"/>
      <c r="D93" s="90"/>
      <c r="E93" s="91"/>
      <c r="F93" s="91"/>
      <c r="G93" s="91"/>
      <c r="H93" s="92"/>
    </row>
    <row r="94" spans="1:22" ht="18.95" customHeight="1">
      <c r="A94" s="347" t="e" vm="1">
        <v>#VALUE!</v>
      </c>
      <c r="B94" s="347"/>
      <c r="C94" s="366" t="e" vm="2">
        <v>#VALUE!</v>
      </c>
      <c r="D94" s="18"/>
      <c r="E94" s="18"/>
      <c r="F94" s="18"/>
      <c r="G94" s="18"/>
      <c r="H94" s="18"/>
    </row>
    <row r="95" spans="1:22" ht="18.95" customHeight="1">
      <c r="A95" s="347"/>
      <c r="B95" s="347"/>
      <c r="C95" s="366"/>
      <c r="D95" s="18"/>
      <c r="E95" s="18"/>
      <c r="F95" s="18"/>
      <c r="G95" s="18"/>
      <c r="H95" s="18"/>
    </row>
    <row r="96" spans="1:22" ht="18.95" customHeight="1">
      <c r="A96" s="347"/>
      <c r="B96" s="347"/>
      <c r="C96" s="366"/>
      <c r="D96" s="18"/>
      <c r="E96" s="18"/>
      <c r="F96" s="18"/>
      <c r="G96" s="18"/>
      <c r="H96" s="18"/>
    </row>
    <row r="97" spans="1:15" ht="18.95" customHeight="1">
      <c r="A97" s="347"/>
      <c r="B97" s="347"/>
      <c r="C97" s="366"/>
      <c r="D97" s="18"/>
      <c r="E97" s="18"/>
      <c r="F97" s="18"/>
      <c r="G97" s="18"/>
      <c r="H97" s="18"/>
    </row>
    <row r="98" spans="1:15" ht="18.95" customHeight="1">
      <c r="A98" s="347"/>
      <c r="B98" s="347"/>
      <c r="C98" s="366"/>
      <c r="D98" s="18"/>
      <c r="E98" s="18"/>
      <c r="F98" s="18"/>
      <c r="G98" s="18"/>
      <c r="H98" s="18"/>
    </row>
    <row r="99" spans="1:15" ht="30">
      <c r="A99" s="368" t="s">
        <v>0</v>
      </c>
      <c r="B99" s="368"/>
      <c r="C99" s="366"/>
      <c r="D99" s="18"/>
      <c r="E99" s="18"/>
      <c r="F99" s="18"/>
      <c r="G99" s="18"/>
      <c r="H99" s="18"/>
    </row>
    <row r="100" spans="1:15" ht="30">
      <c r="A100" s="124" t="s">
        <v>1</v>
      </c>
      <c r="B100" s="124"/>
      <c r="C100" s="366"/>
      <c r="D100" s="18"/>
      <c r="E100" s="18"/>
      <c r="F100" s="18"/>
      <c r="G100" s="18"/>
      <c r="H100" s="18"/>
    </row>
    <row r="101" spans="1:15" ht="30">
      <c r="A101" s="79" t="str">
        <f>A8</f>
        <v>37. nädal</v>
      </c>
      <c r="B101" s="80">
        <f>B8+3</f>
        <v>46275</v>
      </c>
      <c r="C101" s="367"/>
      <c r="D101" s="82"/>
      <c r="E101" s="82"/>
      <c r="F101" s="18"/>
      <c r="G101" s="18"/>
      <c r="H101" s="18"/>
    </row>
    <row r="102" spans="1:15" ht="50.1" customHeight="1">
      <c r="A102" s="205" t="s">
        <v>38</v>
      </c>
      <c r="B102" s="206" t="s">
        <v>4</v>
      </c>
      <c r="C102" s="207" t="s">
        <v>5</v>
      </c>
      <c r="D102" s="208" t="s">
        <v>6</v>
      </c>
      <c r="E102" s="208" t="s">
        <v>7</v>
      </c>
      <c r="F102" s="208" t="s">
        <v>8</v>
      </c>
      <c r="G102" s="208" t="s">
        <v>9</v>
      </c>
      <c r="H102" s="208" t="s">
        <v>10</v>
      </c>
    </row>
    <row r="103" spans="1:15" s="18" customFormat="1" ht="35.1" customHeight="1">
      <c r="A103" s="230"/>
      <c r="B103" s="233" t="s">
        <v>119</v>
      </c>
      <c r="C103" s="232" t="s">
        <v>120</v>
      </c>
      <c r="D103" s="201">
        <v>140</v>
      </c>
      <c r="E103" s="201">
        <v>143.22</v>
      </c>
      <c r="F103" s="201">
        <v>10.43</v>
      </c>
      <c r="G103" s="201">
        <v>7.04</v>
      </c>
      <c r="H103" s="201">
        <v>8.89</v>
      </c>
    </row>
    <row r="104" spans="1:15" s="18" customFormat="1" ht="35.1" customHeight="1">
      <c r="A104" s="152" t="s">
        <v>11</v>
      </c>
      <c r="B104" s="244" t="s">
        <v>121</v>
      </c>
      <c r="C104" s="232" t="s">
        <v>122</v>
      </c>
      <c r="D104" s="213">
        <v>50</v>
      </c>
      <c r="E104" s="201">
        <v>29.95</v>
      </c>
      <c r="F104" s="201">
        <v>2.09</v>
      </c>
      <c r="G104" s="201">
        <v>2.06</v>
      </c>
      <c r="H104" s="201">
        <v>0.73</v>
      </c>
    </row>
    <row r="105" spans="1:15" s="18" customFormat="1" ht="35.1" customHeight="1">
      <c r="A105" s="159"/>
      <c r="B105" s="245" t="s">
        <v>45</v>
      </c>
      <c r="C105" s="212" t="s">
        <v>46</v>
      </c>
      <c r="D105" s="219">
        <v>75</v>
      </c>
      <c r="E105" s="201">
        <v>66</v>
      </c>
      <c r="F105" s="201">
        <v>12.6</v>
      </c>
      <c r="G105" s="201">
        <v>0.46700000000000003</v>
      </c>
      <c r="H105" s="201">
        <v>2.27</v>
      </c>
    </row>
    <row r="106" spans="1:15" s="18" customFormat="1" ht="35.1" customHeight="1">
      <c r="A106" s="158"/>
      <c r="B106" s="202" t="s">
        <v>123</v>
      </c>
      <c r="C106" s="212" t="s">
        <v>124</v>
      </c>
      <c r="D106" s="219">
        <v>75</v>
      </c>
      <c r="E106" s="201">
        <v>117.51300000000001</v>
      </c>
      <c r="F106" s="201">
        <v>25.047000000000001</v>
      </c>
      <c r="G106" s="201">
        <v>0.75900000000000001</v>
      </c>
      <c r="H106" s="201">
        <v>3.8940000000000001</v>
      </c>
    </row>
    <row r="107" spans="1:15" s="18" customFormat="1" ht="35.1" customHeight="1">
      <c r="A107" s="158"/>
      <c r="B107" s="202" t="s">
        <v>125</v>
      </c>
      <c r="C107" s="212" t="s">
        <v>126</v>
      </c>
      <c r="D107" s="219">
        <v>100</v>
      </c>
      <c r="E107" s="201">
        <v>70.647000000000006</v>
      </c>
      <c r="F107" s="201">
        <v>14.929</v>
      </c>
      <c r="G107" s="201">
        <v>1.4490000000000001</v>
      </c>
      <c r="H107" s="201">
        <v>1.4419999999999999</v>
      </c>
    </row>
    <row r="108" spans="1:15" s="18" customFormat="1" ht="35.1" customHeight="1">
      <c r="A108" s="158"/>
      <c r="B108" s="246" t="s">
        <v>127</v>
      </c>
      <c r="C108" s="212" t="s">
        <v>128</v>
      </c>
      <c r="D108" s="219">
        <v>100</v>
      </c>
      <c r="E108" s="201">
        <v>33.365000000000002</v>
      </c>
      <c r="F108" s="201">
        <v>7.7210000000000001</v>
      </c>
      <c r="G108" s="201">
        <v>0.17</v>
      </c>
      <c r="H108" s="201">
        <v>1.4279999999999999</v>
      </c>
      <c r="J108" s="19"/>
      <c r="K108" s="101"/>
      <c r="L108" s="101"/>
      <c r="M108" s="101"/>
      <c r="N108" s="101"/>
      <c r="O108" s="101"/>
    </row>
    <row r="109" spans="1:15" s="18" customFormat="1" ht="35.1" customHeight="1">
      <c r="A109" s="154"/>
      <c r="B109" s="246" t="s">
        <v>129</v>
      </c>
      <c r="C109" s="212" t="s">
        <v>129</v>
      </c>
      <c r="D109" s="219">
        <v>150</v>
      </c>
      <c r="E109" s="201">
        <v>28.549999999999997</v>
      </c>
      <c r="F109" s="201">
        <v>7.05</v>
      </c>
      <c r="G109" s="201">
        <v>0.15000000000000002</v>
      </c>
      <c r="H109" s="201">
        <v>1.0499999999999998</v>
      </c>
      <c r="J109" s="19"/>
      <c r="K109" s="101"/>
      <c r="L109" s="101"/>
      <c r="M109" s="101"/>
      <c r="N109" s="101"/>
      <c r="O109" s="101"/>
    </row>
    <row r="110" spans="1:15" s="18" customFormat="1" ht="35.1" customHeight="1">
      <c r="A110" s="154"/>
      <c r="B110" s="233" t="s">
        <v>52</v>
      </c>
      <c r="C110" s="224" t="s">
        <v>53</v>
      </c>
      <c r="D110" s="219">
        <v>15</v>
      </c>
      <c r="E110" s="201">
        <v>74.821349999999995</v>
      </c>
      <c r="F110" s="201">
        <v>0.59024999999999994</v>
      </c>
      <c r="G110" s="201">
        <v>8.0373000000000001</v>
      </c>
      <c r="H110" s="201">
        <v>6.1349999999999995E-2</v>
      </c>
    </row>
    <row r="111" spans="1:15" s="18" customFormat="1" ht="35.1" customHeight="1">
      <c r="A111" s="154"/>
      <c r="B111" s="233" t="s">
        <v>54</v>
      </c>
      <c r="C111" s="234" t="s">
        <v>55</v>
      </c>
      <c r="D111" s="219">
        <v>15</v>
      </c>
      <c r="E111" s="201">
        <v>91.7</v>
      </c>
      <c r="F111" s="201">
        <v>0.221</v>
      </c>
      <c r="G111" s="201">
        <v>8.01</v>
      </c>
      <c r="H111" s="201">
        <v>3.83</v>
      </c>
    </row>
    <row r="112" spans="1:15" s="18" customFormat="1" ht="35.1" customHeight="1">
      <c r="A112" s="155"/>
      <c r="B112" s="202" t="s">
        <v>35</v>
      </c>
      <c r="C112" s="222"/>
      <c r="D112" s="219">
        <v>30</v>
      </c>
      <c r="E112" s="201">
        <v>72.644999999999996</v>
      </c>
      <c r="F112" s="201">
        <v>15.435</v>
      </c>
      <c r="G112" s="201">
        <v>0.46499999999999997</v>
      </c>
      <c r="H112" s="201">
        <v>2.61</v>
      </c>
    </row>
    <row r="113" spans="1:8" s="18" customFormat="1" ht="35.1" customHeight="1">
      <c r="A113" s="156"/>
      <c r="B113" s="202" t="s">
        <v>130</v>
      </c>
      <c r="C113" s="222"/>
      <c r="D113" s="219">
        <v>100</v>
      </c>
      <c r="E113" s="201">
        <v>18.899999999999999</v>
      </c>
      <c r="F113" s="201">
        <v>4.5</v>
      </c>
      <c r="G113" s="201">
        <v>0.1</v>
      </c>
      <c r="H113" s="201">
        <v>0.8</v>
      </c>
    </row>
    <row r="114" spans="1:8" s="18" customFormat="1" ht="35.1" customHeight="1">
      <c r="A114" s="157"/>
      <c r="B114" s="244" t="s">
        <v>77</v>
      </c>
      <c r="C114" s="222"/>
      <c r="D114" s="219">
        <v>70</v>
      </c>
      <c r="E114" s="201">
        <v>33.653199999999998</v>
      </c>
      <c r="F114" s="201">
        <v>9.4359999999999999</v>
      </c>
      <c r="G114" s="201">
        <v>0</v>
      </c>
      <c r="H114" s="201">
        <v>0</v>
      </c>
    </row>
    <row r="115" spans="1:8" ht="18.95" customHeight="1">
      <c r="A115" s="150"/>
      <c r="B115" s="225"/>
      <c r="C115" s="225" t="s">
        <v>12</v>
      </c>
      <c r="D115" s="247"/>
      <c r="E115" s="248">
        <f>SUM(E103:E114)</f>
        <v>780.96455000000003</v>
      </c>
      <c r="F115" s="248">
        <f>SUM(F103:F114)</f>
        <v>110.04925</v>
      </c>
      <c r="G115" s="248">
        <f>SUM(G103:G114)</f>
        <v>28.7073</v>
      </c>
      <c r="H115" s="248">
        <f>SUM(H103:H114)</f>
        <v>27.005350000000004</v>
      </c>
    </row>
    <row r="116" spans="1:8" ht="18.95" customHeight="1">
      <c r="A116" s="377" t="s">
        <v>13</v>
      </c>
      <c r="B116" s="377"/>
      <c r="C116" s="377"/>
      <c r="D116" s="377"/>
      <c r="E116" s="377"/>
      <c r="F116" s="377"/>
      <c r="G116" s="377"/>
      <c r="H116" s="377"/>
    </row>
    <row r="117" spans="1:8" ht="18.95" customHeight="1">
      <c r="A117" s="359" t="s">
        <v>14</v>
      </c>
      <c r="B117" s="360"/>
      <c r="C117" s="360"/>
      <c r="D117" s="360"/>
      <c r="E117" s="360"/>
      <c r="F117" s="360"/>
      <c r="G117" s="360"/>
      <c r="H117" s="361"/>
    </row>
    <row r="118" spans="1:8" ht="18.95" customHeight="1">
      <c r="A118" s="349" t="s">
        <v>15</v>
      </c>
      <c r="B118" s="350"/>
      <c r="C118" s="350"/>
      <c r="D118" s="350"/>
      <c r="E118" s="350"/>
      <c r="F118" s="350"/>
      <c r="G118" s="350"/>
      <c r="H118" s="351"/>
    </row>
    <row r="119" spans="1:8" ht="18.95" customHeight="1">
      <c r="A119" s="352" t="s">
        <v>16</v>
      </c>
      <c r="B119" s="353"/>
      <c r="C119" s="353"/>
      <c r="D119" s="353"/>
      <c r="E119" s="353"/>
      <c r="F119" s="353"/>
      <c r="G119" s="353"/>
      <c r="H119" s="354"/>
    </row>
    <row r="120" spans="1:8" ht="18.95" customHeight="1">
      <c r="A120" s="352" t="s">
        <v>17</v>
      </c>
      <c r="B120" s="353"/>
      <c r="C120" s="353"/>
      <c r="D120" s="353"/>
      <c r="E120" s="353"/>
      <c r="F120" s="353"/>
      <c r="G120" s="353"/>
      <c r="H120" s="354"/>
    </row>
    <row r="121" spans="1:8" ht="18.95" customHeight="1">
      <c r="A121" s="352" t="s">
        <v>18</v>
      </c>
      <c r="B121" s="353"/>
      <c r="C121" s="353"/>
      <c r="D121" s="353"/>
      <c r="E121" s="353"/>
      <c r="F121" s="353"/>
      <c r="G121" s="353"/>
      <c r="H121" s="354"/>
    </row>
    <row r="122" spans="1:8" ht="18.95" customHeight="1">
      <c r="A122" s="355" t="s">
        <v>19</v>
      </c>
      <c r="B122" s="356"/>
      <c r="C122" s="356"/>
      <c r="D122" s="356"/>
      <c r="E122" s="356"/>
      <c r="F122" s="356"/>
      <c r="G122" s="356"/>
      <c r="H122" s="357"/>
    </row>
    <row r="123" spans="1:8" ht="18.95" customHeight="1">
      <c r="A123" s="348" t="s">
        <v>20</v>
      </c>
      <c r="B123" s="348"/>
      <c r="C123" s="348"/>
      <c r="D123" s="348"/>
      <c r="E123" s="348"/>
      <c r="F123" s="348"/>
      <c r="G123" s="348"/>
      <c r="H123" s="348"/>
    </row>
    <row r="124" spans="1:8" ht="18.95" customHeight="1">
      <c r="A124" s="228" t="s">
        <v>21</v>
      </c>
      <c r="B124" s="84" t="s">
        <v>22</v>
      </c>
      <c r="C124" s="84"/>
      <c r="D124" s="84"/>
      <c r="E124" s="85"/>
      <c r="F124" s="85"/>
      <c r="G124" s="85"/>
      <c r="H124" s="229"/>
    </row>
    <row r="125" spans="1:8" ht="18.95" customHeight="1">
      <c r="A125" s="83" t="s">
        <v>23</v>
      </c>
      <c r="B125" s="86" t="s">
        <v>24</v>
      </c>
      <c r="C125" s="86"/>
      <c r="D125" s="86"/>
      <c r="E125" s="87"/>
      <c r="F125" s="87"/>
      <c r="G125" s="87"/>
      <c r="H125" s="88"/>
    </row>
    <row r="126" spans="1:8" ht="18.95" customHeight="1">
      <c r="A126" s="89" t="s">
        <v>25</v>
      </c>
      <c r="B126" s="90" t="s">
        <v>26</v>
      </c>
      <c r="C126" s="90"/>
      <c r="D126" s="90"/>
      <c r="E126" s="91"/>
      <c r="F126" s="91"/>
      <c r="G126" s="91"/>
      <c r="H126" s="92"/>
    </row>
    <row r="127" spans="1:8" ht="18.95" customHeight="1">
      <c r="A127" s="347" t="e" vm="1">
        <v>#VALUE!</v>
      </c>
      <c r="B127" s="347"/>
      <c r="C127" s="366" t="e" vm="2">
        <v>#VALUE!</v>
      </c>
      <c r="D127" s="18"/>
      <c r="E127" s="18"/>
      <c r="F127" s="18"/>
      <c r="G127" s="18"/>
      <c r="H127" s="18"/>
    </row>
    <row r="128" spans="1:8" ht="18.95" customHeight="1">
      <c r="A128" s="347"/>
      <c r="B128" s="347"/>
      <c r="C128" s="366"/>
      <c r="D128" s="18"/>
      <c r="E128" s="18"/>
      <c r="F128" s="18"/>
      <c r="G128" s="18"/>
      <c r="H128" s="18"/>
    </row>
    <row r="129" spans="1:16" ht="18.95" customHeight="1">
      <c r="A129" s="347"/>
      <c r="B129" s="347"/>
      <c r="C129" s="366"/>
      <c r="D129" s="18"/>
      <c r="E129" s="18"/>
      <c r="F129" s="18"/>
      <c r="G129" s="18"/>
      <c r="H129" s="18"/>
    </row>
    <row r="130" spans="1:16" ht="18.95" customHeight="1">
      <c r="A130" s="347"/>
      <c r="B130" s="347"/>
      <c r="C130" s="366"/>
      <c r="D130" s="18"/>
      <c r="E130" s="18"/>
      <c r="F130" s="18"/>
      <c r="G130" s="18"/>
      <c r="H130" s="18"/>
    </row>
    <row r="131" spans="1:16" ht="18.95" customHeight="1">
      <c r="A131" s="347"/>
      <c r="B131" s="347"/>
      <c r="C131" s="366"/>
      <c r="D131" s="18"/>
      <c r="E131" s="18"/>
      <c r="F131" s="18"/>
      <c r="G131" s="18"/>
      <c r="H131" s="18"/>
    </row>
    <row r="132" spans="1:16" ht="30">
      <c r="A132" s="368" t="s">
        <v>0</v>
      </c>
      <c r="B132" s="368"/>
      <c r="C132" s="366"/>
      <c r="D132" s="18"/>
      <c r="E132" s="18"/>
      <c r="F132" s="18"/>
      <c r="G132" s="18"/>
      <c r="H132" s="18"/>
    </row>
    <row r="133" spans="1:16" ht="30">
      <c r="A133" s="124" t="s">
        <v>1</v>
      </c>
      <c r="B133" s="124"/>
      <c r="C133" s="366"/>
      <c r="D133" s="18"/>
      <c r="E133" s="18"/>
      <c r="F133" s="18"/>
      <c r="G133" s="18"/>
      <c r="H133" s="18"/>
    </row>
    <row r="134" spans="1:16" ht="30">
      <c r="A134" s="79" t="str">
        <f>A8</f>
        <v>37. nädal</v>
      </c>
      <c r="B134" s="80">
        <f>B8+4</f>
        <v>46276</v>
      </c>
      <c r="C134" s="367"/>
      <c r="D134" s="82"/>
      <c r="E134" s="82"/>
      <c r="F134" s="18"/>
      <c r="G134" s="18"/>
      <c r="H134" s="18"/>
    </row>
    <row r="135" spans="1:16" ht="50.1" customHeight="1">
      <c r="A135" s="205" t="s">
        <v>58</v>
      </c>
      <c r="B135" s="206" t="s">
        <v>4</v>
      </c>
      <c r="C135" s="207" t="s">
        <v>5</v>
      </c>
      <c r="D135" s="208" t="s">
        <v>6</v>
      </c>
      <c r="E135" s="208" t="s">
        <v>7</v>
      </c>
      <c r="F135" s="208" t="s">
        <v>8</v>
      </c>
      <c r="G135" s="208" t="s">
        <v>9</v>
      </c>
      <c r="H135" s="208" t="s">
        <v>10</v>
      </c>
    </row>
    <row r="136" spans="1:16" s="18" customFormat="1" ht="35.1" customHeight="1">
      <c r="A136" s="230"/>
      <c r="B136" s="202" t="s">
        <v>131</v>
      </c>
      <c r="C136" s="212" t="s">
        <v>132</v>
      </c>
      <c r="D136" s="201">
        <v>135</v>
      </c>
      <c r="E136" s="201">
        <v>173</v>
      </c>
      <c r="F136" s="201">
        <v>18.600000000000001</v>
      </c>
      <c r="G136" s="201">
        <v>6.99</v>
      </c>
      <c r="H136" s="201">
        <v>7.35</v>
      </c>
    </row>
    <row r="137" spans="1:16" s="18" customFormat="1" ht="35.1" customHeight="1">
      <c r="A137" s="152" t="s">
        <v>11</v>
      </c>
      <c r="B137" s="249" t="s">
        <v>133</v>
      </c>
      <c r="C137" s="212" t="s">
        <v>42</v>
      </c>
      <c r="D137" s="213">
        <v>15</v>
      </c>
      <c r="E137" s="201">
        <v>10.42</v>
      </c>
      <c r="F137" s="201">
        <v>0.93</v>
      </c>
      <c r="G137" s="201">
        <v>0.48</v>
      </c>
      <c r="H137" s="201">
        <v>0.34</v>
      </c>
    </row>
    <row r="138" spans="1:16" s="18" customFormat="1" ht="35.1" customHeight="1">
      <c r="A138" s="162"/>
      <c r="B138" s="210" t="s">
        <v>63</v>
      </c>
      <c r="C138" s="212"/>
      <c r="D138" s="219">
        <v>75</v>
      </c>
      <c r="E138" s="201">
        <v>54.4</v>
      </c>
      <c r="F138" s="201">
        <v>11.6</v>
      </c>
      <c r="G138" s="201">
        <v>7.4999999999999997E-2</v>
      </c>
      <c r="H138" s="201">
        <v>1.42</v>
      </c>
    </row>
    <row r="139" spans="1:16" s="18" customFormat="1" ht="35.1" customHeight="1">
      <c r="A139" s="158"/>
      <c r="B139" s="202" t="s">
        <v>134</v>
      </c>
      <c r="C139" s="212" t="s">
        <v>135</v>
      </c>
      <c r="D139" s="219">
        <v>75</v>
      </c>
      <c r="E139" s="201">
        <v>118.75274999999999</v>
      </c>
      <c r="F139" s="201">
        <v>20.267250000000001</v>
      </c>
      <c r="G139" s="201">
        <v>3.56175</v>
      </c>
      <c r="H139" s="201">
        <v>1.7235</v>
      </c>
      <c r="J139" s="194"/>
      <c r="K139" s="139"/>
      <c r="L139" s="45"/>
      <c r="M139" s="46"/>
      <c r="N139" s="46"/>
      <c r="O139" s="46"/>
      <c r="P139" s="46"/>
    </row>
    <row r="140" spans="1:16" s="18" customFormat="1" ht="35.1" customHeight="1">
      <c r="A140" s="158"/>
      <c r="B140" s="218" t="s">
        <v>136</v>
      </c>
      <c r="C140" s="212" t="s">
        <v>137</v>
      </c>
      <c r="D140" s="219">
        <v>100</v>
      </c>
      <c r="E140" s="201">
        <v>51.8</v>
      </c>
      <c r="F140" s="201">
        <v>7.46</v>
      </c>
      <c r="G140" s="201">
        <v>1.1200000000000001</v>
      </c>
      <c r="H140" s="201">
        <v>1.32</v>
      </c>
    </row>
    <row r="141" spans="1:16" s="18" customFormat="1" ht="35.1" customHeight="1">
      <c r="A141" s="158"/>
      <c r="B141" s="218" t="s">
        <v>138</v>
      </c>
      <c r="C141" s="212" t="s">
        <v>139</v>
      </c>
      <c r="D141" s="219">
        <v>100</v>
      </c>
      <c r="E141" s="201">
        <v>57.414000000000001</v>
      </c>
      <c r="F141" s="201">
        <v>8.9610000000000003</v>
      </c>
      <c r="G141" s="201">
        <v>2.1139999999999999</v>
      </c>
      <c r="H141" s="201">
        <v>1.79</v>
      </c>
    </row>
    <row r="142" spans="1:16" s="18" customFormat="1" ht="35.1" customHeight="1">
      <c r="A142" s="155"/>
      <c r="B142" s="202" t="s">
        <v>140</v>
      </c>
      <c r="C142" s="211"/>
      <c r="D142" s="219">
        <v>150</v>
      </c>
      <c r="E142" s="201">
        <v>93.3</v>
      </c>
      <c r="F142" s="201">
        <v>13.5</v>
      </c>
      <c r="G142" s="201">
        <v>0.317</v>
      </c>
      <c r="H142" s="201">
        <v>5.8</v>
      </c>
      <c r="I142" s="97"/>
      <c r="J142" s="97"/>
      <c r="K142" s="97"/>
      <c r="L142" s="97"/>
    </row>
    <row r="143" spans="1:16" s="18" customFormat="1" ht="35.1" customHeight="1">
      <c r="A143" s="155"/>
      <c r="B143" s="231" t="s">
        <v>52</v>
      </c>
      <c r="C143" s="224" t="s">
        <v>53</v>
      </c>
      <c r="D143" s="219">
        <v>15</v>
      </c>
      <c r="E143" s="201">
        <v>74.821349999999995</v>
      </c>
      <c r="F143" s="201">
        <v>0.59024999999999994</v>
      </c>
      <c r="G143" s="201">
        <v>8.0373000000000001</v>
      </c>
      <c r="H143" s="201">
        <v>6.1349999999999995E-2</v>
      </c>
    </row>
    <row r="144" spans="1:16" s="18" customFormat="1" ht="35.1" customHeight="1">
      <c r="A144" s="154"/>
      <c r="B144" s="233" t="s">
        <v>54</v>
      </c>
      <c r="C144" s="224" t="s">
        <v>55</v>
      </c>
      <c r="D144" s="219">
        <v>15</v>
      </c>
      <c r="E144" s="201">
        <v>91.7</v>
      </c>
      <c r="F144" s="201">
        <v>0.221</v>
      </c>
      <c r="G144" s="201">
        <v>8.01</v>
      </c>
      <c r="H144" s="201">
        <v>3.83</v>
      </c>
    </row>
    <row r="145" spans="1:8" s="18" customFormat="1" ht="35.1" customHeight="1">
      <c r="A145" s="155"/>
      <c r="B145" s="233" t="s">
        <v>35</v>
      </c>
      <c r="C145" s="222"/>
      <c r="D145" s="219">
        <v>30</v>
      </c>
      <c r="E145" s="201">
        <v>72.644999999999996</v>
      </c>
      <c r="F145" s="201">
        <v>15.435</v>
      </c>
      <c r="G145" s="201">
        <v>0.46499999999999997</v>
      </c>
      <c r="H145" s="201">
        <v>2.61</v>
      </c>
    </row>
    <row r="146" spans="1:8" s="18" customFormat="1" ht="35.1" customHeight="1">
      <c r="A146" s="156"/>
      <c r="B146" s="202" t="s">
        <v>141</v>
      </c>
      <c r="C146" s="222"/>
      <c r="D146" s="219">
        <v>100</v>
      </c>
      <c r="E146" s="201">
        <v>24.2</v>
      </c>
      <c r="F146" s="201">
        <v>6</v>
      </c>
      <c r="G146" s="201">
        <v>0.2</v>
      </c>
      <c r="H146" s="201">
        <v>0.5</v>
      </c>
    </row>
    <row r="147" spans="1:8" s="18" customFormat="1" ht="35.1" customHeight="1">
      <c r="A147" s="157"/>
      <c r="B147" s="161" t="s">
        <v>37</v>
      </c>
      <c r="C147" s="222"/>
      <c r="D147" s="219">
        <v>70</v>
      </c>
      <c r="E147" s="201">
        <v>34.5</v>
      </c>
      <c r="F147" s="201">
        <v>6.97</v>
      </c>
      <c r="G147" s="201">
        <v>0.45</v>
      </c>
      <c r="H147" s="201">
        <v>0.52</v>
      </c>
    </row>
    <row r="148" spans="1:8" ht="18.95" customHeight="1">
      <c r="A148" s="150"/>
      <c r="B148" s="225"/>
      <c r="C148" s="225" t="s">
        <v>12</v>
      </c>
      <c r="D148" s="247"/>
      <c r="E148" s="250">
        <f>SUM(E136:E147)</f>
        <v>856.95309999999995</v>
      </c>
      <c r="F148" s="250">
        <f t="shared" ref="F148:H148" si="0">SUM(F136:F147)</f>
        <v>110.53450000000001</v>
      </c>
      <c r="G148" s="250">
        <f t="shared" si="0"/>
        <v>31.820049999999998</v>
      </c>
      <c r="H148" s="250">
        <f t="shared" si="0"/>
        <v>27.264849999999999</v>
      </c>
    </row>
    <row r="149" spans="1:8" ht="18.95" customHeight="1">
      <c r="A149" s="378" t="s">
        <v>78</v>
      </c>
      <c r="B149" s="372"/>
      <c r="C149" s="372"/>
      <c r="D149" s="371"/>
      <c r="E149" s="251">
        <f>AVERAGE(E22,E55,E115,E82,E148)</f>
        <v>832.00607571428577</v>
      </c>
      <c r="F149" s="203">
        <f>AVERAGE(F22,F55,F115,F82,F148)</f>
        <v>105.69382142857141</v>
      </c>
      <c r="G149" s="203">
        <f>AVERAGE(G22,G55,G115,G82,G148)</f>
        <v>32.78190428571429</v>
      </c>
      <c r="H149" s="203">
        <f>AVERAGE(H22,H55,H115,H82,H148)</f>
        <v>29.456430000000001</v>
      </c>
    </row>
    <row r="150" spans="1:8" ht="18.95" customHeight="1">
      <c r="A150" s="113"/>
      <c r="B150" s="95"/>
      <c r="C150" s="372" t="s">
        <v>142</v>
      </c>
      <c r="D150" s="373"/>
      <c r="E150" s="251"/>
      <c r="F150" s="203">
        <f>(F149*4)/E149*100</f>
        <v>50.81396615419289</v>
      </c>
      <c r="G150" s="203">
        <f>(G149*9)/E149*100</f>
        <v>35.460935584891757</v>
      </c>
      <c r="H150" s="203">
        <f>(H149*4)/E149*100</f>
        <v>14.161641776335035</v>
      </c>
    </row>
    <row r="151" spans="1:8" ht="18.95" customHeight="1">
      <c r="A151" s="114"/>
      <c r="B151" s="115"/>
      <c r="C151" s="364" t="s">
        <v>80</v>
      </c>
      <c r="D151" s="365"/>
      <c r="E151" s="251" t="s">
        <v>81</v>
      </c>
      <c r="F151" s="203" t="s">
        <v>82</v>
      </c>
      <c r="G151" s="203" t="s">
        <v>83</v>
      </c>
      <c r="H151" s="203" t="s">
        <v>84</v>
      </c>
    </row>
    <row r="152" spans="1:8" ht="18.95" customHeight="1">
      <c r="A152" s="348" t="s">
        <v>13</v>
      </c>
      <c r="B152" s="348"/>
      <c r="C152" s="348"/>
      <c r="D152" s="348"/>
      <c r="E152" s="358"/>
      <c r="F152" s="358"/>
      <c r="G152" s="358"/>
      <c r="H152" s="358"/>
    </row>
    <row r="153" spans="1:8" ht="18.95" customHeight="1">
      <c r="A153" s="359" t="s">
        <v>14</v>
      </c>
      <c r="B153" s="360"/>
      <c r="C153" s="360"/>
      <c r="D153" s="360"/>
      <c r="E153" s="360"/>
      <c r="F153" s="360"/>
      <c r="G153" s="360"/>
      <c r="H153" s="361"/>
    </row>
    <row r="154" spans="1:8" ht="18.95" customHeight="1">
      <c r="A154" s="349" t="s">
        <v>15</v>
      </c>
      <c r="B154" s="350"/>
      <c r="C154" s="350"/>
      <c r="D154" s="350"/>
      <c r="E154" s="350"/>
      <c r="F154" s="350"/>
      <c r="G154" s="350"/>
      <c r="H154" s="351"/>
    </row>
    <row r="155" spans="1:8" ht="18.95" customHeight="1">
      <c r="A155" s="352" t="s">
        <v>16</v>
      </c>
      <c r="B155" s="353"/>
      <c r="C155" s="353"/>
      <c r="D155" s="353"/>
      <c r="E155" s="353"/>
      <c r="F155" s="353"/>
      <c r="G155" s="353"/>
      <c r="H155" s="354"/>
    </row>
    <row r="156" spans="1:8" ht="18.95" customHeight="1">
      <c r="A156" s="352" t="s">
        <v>17</v>
      </c>
      <c r="B156" s="353"/>
      <c r="C156" s="353"/>
      <c r="D156" s="353"/>
      <c r="E156" s="353"/>
      <c r="F156" s="353"/>
      <c r="G156" s="353"/>
      <c r="H156" s="354"/>
    </row>
    <row r="157" spans="1:8" ht="18.95" customHeight="1">
      <c r="A157" s="352" t="s">
        <v>18</v>
      </c>
      <c r="B157" s="353"/>
      <c r="C157" s="353"/>
      <c r="D157" s="353"/>
      <c r="E157" s="353"/>
      <c r="F157" s="353"/>
      <c r="G157" s="353"/>
      <c r="H157" s="354"/>
    </row>
    <row r="158" spans="1:8" ht="18.95" customHeight="1">
      <c r="A158" s="355" t="s">
        <v>19</v>
      </c>
      <c r="B158" s="356"/>
      <c r="C158" s="356"/>
      <c r="D158" s="356"/>
      <c r="E158" s="356"/>
      <c r="F158" s="356"/>
      <c r="G158" s="356"/>
      <c r="H158" s="357"/>
    </row>
    <row r="159" spans="1:8" ht="18.95" customHeight="1">
      <c r="A159" s="348" t="s">
        <v>20</v>
      </c>
      <c r="B159" s="348"/>
      <c r="C159" s="348"/>
      <c r="D159" s="348"/>
      <c r="E159" s="348"/>
      <c r="F159" s="348"/>
      <c r="G159" s="348"/>
      <c r="H159" s="348"/>
    </row>
    <row r="160" spans="1:8" ht="18.95" customHeight="1">
      <c r="A160" s="228" t="s">
        <v>21</v>
      </c>
      <c r="B160" s="84" t="s">
        <v>22</v>
      </c>
      <c r="C160" s="84"/>
      <c r="D160" s="84"/>
      <c r="E160" s="85"/>
      <c r="F160" s="85"/>
      <c r="G160" s="85"/>
      <c r="H160" s="229"/>
    </row>
    <row r="161" spans="1:8" ht="18.95" customHeight="1">
      <c r="A161" s="83" t="s">
        <v>23</v>
      </c>
      <c r="B161" s="86" t="s">
        <v>24</v>
      </c>
      <c r="C161" s="86"/>
      <c r="D161" s="86"/>
      <c r="E161" s="87"/>
      <c r="F161" s="87"/>
      <c r="G161" s="87"/>
      <c r="H161" s="88"/>
    </row>
    <row r="162" spans="1:8" ht="18.95" customHeight="1">
      <c r="A162" s="89" t="s">
        <v>25</v>
      </c>
      <c r="B162" s="90" t="s">
        <v>26</v>
      </c>
      <c r="C162" s="90"/>
      <c r="D162" s="90"/>
      <c r="E162" s="91"/>
      <c r="F162" s="91"/>
      <c r="G162" s="91"/>
      <c r="H162" s="92"/>
    </row>
    <row r="163" spans="1:8" ht="18.95" customHeight="1">
      <c r="A163" s="362"/>
      <c r="B163" s="362"/>
      <c r="C163" s="362"/>
      <c r="D163" s="362"/>
      <c r="E163" s="362"/>
      <c r="F163" s="362"/>
      <c r="G163" s="362"/>
      <c r="H163" s="362"/>
    </row>
    <row r="164" spans="1:8" ht="18.95" customHeight="1">
      <c r="A164" s="363"/>
      <c r="B164" s="363"/>
      <c r="C164" s="363"/>
      <c r="D164" s="363"/>
      <c r="E164" s="363"/>
      <c r="F164" s="363"/>
      <c r="G164" s="363"/>
      <c r="H164" s="363"/>
    </row>
    <row r="165" spans="1:8">
      <c r="A165" s="6"/>
      <c r="B165" s="6"/>
      <c r="C165" s="6"/>
      <c r="D165" s="6"/>
      <c r="E165" s="6"/>
      <c r="F165" s="6"/>
      <c r="G165" s="6"/>
      <c r="H165" s="6"/>
    </row>
    <row r="167" spans="1:8" ht="18">
      <c r="B167" s="43"/>
      <c r="C167" s="44"/>
      <c r="D167" s="46"/>
      <c r="E167" s="46"/>
      <c r="F167" s="46"/>
      <c r="G167" s="46"/>
      <c r="H167" s="46"/>
    </row>
    <row r="168" spans="1:8" ht="18">
      <c r="B168" s="43"/>
      <c r="C168" s="44"/>
      <c r="D168" s="70"/>
      <c r="E168" s="46"/>
      <c r="F168" s="46"/>
      <c r="G168" s="46"/>
      <c r="H168" s="46"/>
    </row>
    <row r="169" spans="1:8" ht="18">
      <c r="B169" s="43"/>
      <c r="C169" s="44"/>
      <c r="D169" s="70"/>
      <c r="E169" s="46"/>
      <c r="F169" s="46"/>
      <c r="G169" s="46"/>
      <c r="H169" s="46"/>
    </row>
    <row r="170" spans="1:8" ht="18">
      <c r="B170" s="71"/>
      <c r="C170" s="72"/>
      <c r="D170" s="14"/>
      <c r="E170" s="73"/>
      <c r="F170" s="73"/>
      <c r="G170" s="73"/>
      <c r="H170" s="73"/>
    </row>
    <row r="171" spans="1:8" ht="18">
      <c r="B171" s="43"/>
      <c r="C171" s="44"/>
      <c r="D171" s="45"/>
      <c r="E171" s="46"/>
      <c r="F171" s="46"/>
      <c r="G171" s="46"/>
      <c r="H171" s="46"/>
    </row>
    <row r="172" spans="1:8" ht="18">
      <c r="B172" s="43"/>
      <c r="C172" s="44"/>
      <c r="D172" s="45"/>
      <c r="E172" s="46"/>
      <c r="F172" s="46"/>
      <c r="G172" s="46"/>
      <c r="H172" s="46"/>
    </row>
    <row r="173" spans="1:8" ht="18">
      <c r="B173" s="43"/>
      <c r="C173" s="44"/>
      <c r="D173" s="45"/>
      <c r="E173" s="46"/>
      <c r="F173" s="46"/>
      <c r="G173" s="46"/>
      <c r="H173" s="46"/>
    </row>
    <row r="174" spans="1:8" ht="18">
      <c r="B174" s="43"/>
      <c r="C174" s="74"/>
      <c r="D174" s="45"/>
      <c r="E174" s="46"/>
      <c r="F174" s="46"/>
      <c r="G174" s="46"/>
      <c r="H174" s="46"/>
    </row>
    <row r="175" spans="1:8" ht="18">
      <c r="B175" s="75"/>
      <c r="C175" s="74"/>
      <c r="D175" s="45"/>
      <c r="E175" s="46"/>
      <c r="F175" s="46"/>
      <c r="G175" s="46"/>
      <c r="H175" s="46"/>
    </row>
    <row r="176" spans="1:8" ht="18">
      <c r="B176" s="15"/>
      <c r="C176" s="48"/>
      <c r="D176" s="45"/>
      <c r="E176" s="46"/>
      <c r="F176" s="46"/>
      <c r="G176" s="46"/>
      <c r="H176" s="46"/>
    </row>
    <row r="177" spans="2:8" ht="18">
      <c r="B177" s="76"/>
      <c r="C177" s="19"/>
      <c r="D177" s="45"/>
      <c r="E177" s="46"/>
      <c r="F177" s="46"/>
      <c r="G177" s="46"/>
      <c r="H177" s="46"/>
    </row>
    <row r="178" spans="2:8" ht="18">
      <c r="B178" s="76"/>
      <c r="C178" s="19"/>
      <c r="D178" s="45"/>
      <c r="E178" s="46"/>
      <c r="F178" s="46"/>
      <c r="G178" s="46"/>
      <c r="H178" s="46"/>
    </row>
  </sheetData>
  <mergeCells count="60">
    <mergeCell ref="A156:H156"/>
    <mergeCell ref="A1:B5"/>
    <mergeCell ref="C1:C8"/>
    <mergeCell ref="A6:B6"/>
    <mergeCell ref="A149:D149"/>
    <mergeCell ref="C150:D150"/>
    <mergeCell ref="C151:D151"/>
    <mergeCell ref="A152:H152"/>
    <mergeCell ref="A153:H153"/>
    <mergeCell ref="A154:H154"/>
    <mergeCell ref="A155:H155"/>
    <mergeCell ref="A34:B38"/>
    <mergeCell ref="C34:C41"/>
    <mergeCell ref="A39:B39"/>
    <mergeCell ref="A94:B98"/>
    <mergeCell ref="C94:C101"/>
    <mergeCell ref="A157:H157"/>
    <mergeCell ref="A158:H158"/>
    <mergeCell ref="A159:H159"/>
    <mergeCell ref="A163:H163"/>
    <mergeCell ref="A164:H164"/>
    <mergeCell ref="A99:B99"/>
    <mergeCell ref="A84:H84"/>
    <mergeCell ref="A85:H85"/>
    <mergeCell ref="A86:H86"/>
    <mergeCell ref="A87:H87"/>
    <mergeCell ref="A88:H88"/>
    <mergeCell ref="A89:H89"/>
    <mergeCell ref="A90:H90"/>
    <mergeCell ref="A127:B131"/>
    <mergeCell ref="C127:C134"/>
    <mergeCell ref="A132:B132"/>
    <mergeCell ref="A23:H23"/>
    <mergeCell ref="A24:H24"/>
    <mergeCell ref="A25:H25"/>
    <mergeCell ref="A26:H26"/>
    <mergeCell ref="A27:H27"/>
    <mergeCell ref="A28:H28"/>
    <mergeCell ref="A29:H29"/>
    <mergeCell ref="A30:H30"/>
    <mergeCell ref="A56:H56"/>
    <mergeCell ref="A57:H57"/>
    <mergeCell ref="A58:H58"/>
    <mergeCell ref="A59:H59"/>
    <mergeCell ref="A60:H60"/>
    <mergeCell ref="A61:H61"/>
    <mergeCell ref="A62:H62"/>
    <mergeCell ref="A63:H63"/>
    <mergeCell ref="A83:H83"/>
    <mergeCell ref="A67:B71"/>
    <mergeCell ref="C67:C74"/>
    <mergeCell ref="A72:B72"/>
    <mergeCell ref="A121:H121"/>
    <mergeCell ref="A122:H122"/>
    <mergeCell ref="A123:H123"/>
    <mergeCell ref="A116:H116"/>
    <mergeCell ref="A117:H117"/>
    <mergeCell ref="A118:H118"/>
    <mergeCell ref="A119:H119"/>
    <mergeCell ref="A120:H120"/>
  </mergeCells>
  <pageMargins left="0.25" right="0.25" top="0.75" bottom="0.75" header="0.3" footer="0.3"/>
  <pageSetup paperSize="9" scale="39" fitToHeight="0" orientation="landscape" r:id="rId1"/>
  <rowBreaks count="4" manualBreakCount="4">
    <brk id="33" max="7" man="1"/>
    <brk id="66" max="7" man="1"/>
    <brk id="93" max="7" man="1"/>
    <brk id="12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CA57B-1081-4F0E-B73C-76F0A09AAD51}">
  <sheetPr>
    <pageSetUpPr fitToPage="1"/>
  </sheetPr>
  <dimension ref="A1:W167"/>
  <sheetViews>
    <sheetView topLeftCell="A74" zoomScale="80" zoomScaleNormal="80" workbookViewId="0">
      <selection activeCell="B83" sqref="B83:H83"/>
    </sheetView>
  </sheetViews>
  <sheetFormatPr defaultColWidth="9.25" defaultRowHeight="15"/>
  <cols>
    <col min="1" max="1" width="30.625" style="2" customWidth="1"/>
    <col min="2" max="2" width="100.625" style="2" customWidth="1"/>
    <col min="3" max="3" width="120.625" style="2" customWidth="1"/>
    <col min="4" max="8" width="16.625" style="2" customWidth="1"/>
    <col min="9" max="16384" width="9.25" style="2"/>
  </cols>
  <sheetData>
    <row r="1" spans="1:18" ht="18.95" customHeight="1">
      <c r="A1" s="347" t="e" vm="1">
        <v>#VALUE!</v>
      </c>
      <c r="B1" s="347"/>
      <c r="C1" s="366" t="e" vm="2">
        <v>#VALUE!</v>
      </c>
      <c r="D1" s="18"/>
      <c r="E1" s="18"/>
      <c r="F1" s="18"/>
      <c r="G1" s="18"/>
      <c r="H1" s="18"/>
    </row>
    <row r="2" spans="1:18" ht="18.95" customHeight="1">
      <c r="A2" s="347"/>
      <c r="B2" s="347"/>
      <c r="C2" s="366"/>
      <c r="D2" s="18"/>
      <c r="E2" s="18"/>
      <c r="F2" s="18"/>
      <c r="G2" s="18"/>
      <c r="H2" s="18"/>
    </row>
    <row r="3" spans="1:18" ht="18.95" customHeight="1">
      <c r="A3" s="347"/>
      <c r="B3" s="347"/>
      <c r="C3" s="366"/>
      <c r="D3" s="18"/>
      <c r="E3" s="18"/>
      <c r="F3" s="18"/>
      <c r="G3" s="18"/>
      <c r="H3" s="18"/>
    </row>
    <row r="4" spans="1:18" ht="18.95" customHeight="1">
      <c r="A4" s="347"/>
      <c r="B4" s="347"/>
      <c r="C4" s="366"/>
      <c r="D4" s="18"/>
      <c r="E4" s="18"/>
      <c r="F4" s="18"/>
      <c r="G4" s="18"/>
      <c r="H4" s="18"/>
    </row>
    <row r="5" spans="1:18" ht="18.95" customHeight="1">
      <c r="A5" s="347"/>
      <c r="B5" s="347"/>
      <c r="C5" s="366"/>
      <c r="D5" s="18"/>
      <c r="E5" s="18"/>
      <c r="F5" s="18"/>
      <c r="G5" s="18"/>
      <c r="H5" s="18"/>
    </row>
    <row r="6" spans="1:18" ht="30">
      <c r="A6" s="368" t="s">
        <v>0</v>
      </c>
      <c r="B6" s="368"/>
      <c r="C6" s="366"/>
      <c r="D6" s="18"/>
      <c r="E6" s="18"/>
      <c r="F6" s="18"/>
      <c r="G6" s="18"/>
      <c r="H6" s="18"/>
    </row>
    <row r="7" spans="1:18" ht="30">
      <c r="A7" s="124" t="s">
        <v>1</v>
      </c>
      <c r="B7" s="124"/>
      <c r="C7" s="366"/>
      <c r="D7" s="18"/>
      <c r="E7" s="18"/>
      <c r="F7" s="18"/>
      <c r="G7" s="18"/>
      <c r="H7" s="18"/>
    </row>
    <row r="8" spans="1:18" ht="30">
      <c r="A8" s="79" t="s">
        <v>143</v>
      </c>
      <c r="B8" s="80">
        <v>46279</v>
      </c>
      <c r="C8" s="367"/>
      <c r="D8" s="82"/>
      <c r="E8" s="82"/>
      <c r="F8" s="18"/>
      <c r="G8" s="18"/>
      <c r="H8" s="18"/>
    </row>
    <row r="9" spans="1:18" s="3" customFormat="1" ht="50.1" customHeight="1">
      <c r="A9" s="205" t="s">
        <v>3</v>
      </c>
      <c r="B9" s="206" t="s">
        <v>4</v>
      </c>
      <c r="C9" s="207" t="s">
        <v>5</v>
      </c>
      <c r="D9" s="208" t="s">
        <v>6</v>
      </c>
      <c r="E9" s="252" t="s">
        <v>7</v>
      </c>
      <c r="F9" s="252" t="s">
        <v>8</v>
      </c>
      <c r="G9" s="252" t="s">
        <v>9</v>
      </c>
      <c r="H9" s="252" t="s">
        <v>10</v>
      </c>
    </row>
    <row r="10" spans="1:18" ht="35.1" customHeight="1">
      <c r="A10" s="253"/>
      <c r="B10" s="210" t="s">
        <v>144</v>
      </c>
      <c r="C10" s="211" t="s">
        <v>145</v>
      </c>
      <c r="D10" s="201">
        <v>135</v>
      </c>
      <c r="E10" s="201">
        <v>128.0232</v>
      </c>
      <c r="F10" s="201">
        <v>9.8644500000000015</v>
      </c>
      <c r="G10" s="201">
        <v>7.2225000000000001</v>
      </c>
      <c r="H10" s="201">
        <v>6.826950000000001</v>
      </c>
      <c r="K10" s="254"/>
      <c r="L10" s="255" t="s">
        <v>144</v>
      </c>
      <c r="M10" s="232" t="s">
        <v>146</v>
      </c>
      <c r="N10" s="201">
        <v>135</v>
      </c>
      <c r="O10" s="201">
        <v>128.0232</v>
      </c>
      <c r="P10" s="201">
        <v>9.8644500000000015</v>
      </c>
      <c r="Q10" s="201">
        <v>7.2225000000000001</v>
      </c>
      <c r="R10" s="201">
        <v>6.826950000000001</v>
      </c>
    </row>
    <row r="11" spans="1:18" ht="35.1" customHeight="1">
      <c r="A11" s="152" t="s">
        <v>11</v>
      </c>
      <c r="B11" s="218" t="s">
        <v>147</v>
      </c>
      <c r="C11" s="212" t="s">
        <v>148</v>
      </c>
      <c r="D11" s="213">
        <v>15</v>
      </c>
      <c r="E11" s="201">
        <v>6.5760000000000005</v>
      </c>
      <c r="F11" s="201">
        <v>1.1008500000000001</v>
      </c>
      <c r="G11" s="201">
        <v>0.25995000000000001</v>
      </c>
      <c r="H11" s="201">
        <v>0.13694999999999999</v>
      </c>
      <c r="K11" s="256" t="s">
        <v>11</v>
      </c>
      <c r="L11" s="257" t="s">
        <v>147</v>
      </c>
      <c r="M11" s="232" t="s">
        <v>149</v>
      </c>
      <c r="N11" s="213">
        <v>15</v>
      </c>
      <c r="O11" s="201">
        <v>6.5760000000000005</v>
      </c>
      <c r="P11" s="201">
        <v>1.1008500000000001</v>
      </c>
      <c r="Q11" s="201">
        <v>0.25995000000000001</v>
      </c>
      <c r="R11" s="201">
        <v>0.13694999999999999</v>
      </c>
    </row>
    <row r="12" spans="1:18" ht="35.1" customHeight="1">
      <c r="A12" s="169"/>
      <c r="B12" s="210" t="s">
        <v>90</v>
      </c>
      <c r="C12" s="212" t="s">
        <v>150</v>
      </c>
      <c r="D12" s="219">
        <v>100</v>
      </c>
      <c r="E12" s="201">
        <v>167.5</v>
      </c>
      <c r="F12" s="201">
        <v>27.5</v>
      </c>
      <c r="G12" s="201">
        <v>3.9000000000000004</v>
      </c>
      <c r="H12" s="201">
        <v>4.7375000000000007</v>
      </c>
      <c r="K12" s="258"/>
      <c r="L12" s="259" t="s">
        <v>90</v>
      </c>
      <c r="M12" s="215" t="s">
        <v>151</v>
      </c>
      <c r="N12" s="216">
        <v>100</v>
      </c>
      <c r="O12" s="217">
        <v>167.5</v>
      </c>
      <c r="P12" s="217">
        <v>27.5</v>
      </c>
      <c r="Q12" s="217">
        <v>3.9000000000000004</v>
      </c>
      <c r="R12" s="217">
        <v>4.7375000000000007</v>
      </c>
    </row>
    <row r="13" spans="1:18" ht="35.1" customHeight="1">
      <c r="A13" s="170"/>
      <c r="B13" s="202" t="s">
        <v>152</v>
      </c>
      <c r="C13" s="212" t="s">
        <v>153</v>
      </c>
      <c r="D13" s="219">
        <v>75</v>
      </c>
      <c r="E13" s="201">
        <v>85.8</v>
      </c>
      <c r="F13" s="201">
        <v>12.7</v>
      </c>
      <c r="G13" s="201">
        <v>2.17</v>
      </c>
      <c r="H13" s="201">
        <v>2.91</v>
      </c>
      <c r="K13" s="254"/>
      <c r="L13" s="255" t="s">
        <v>152</v>
      </c>
      <c r="M13" s="232" t="s">
        <v>153</v>
      </c>
      <c r="N13" s="219">
        <v>75</v>
      </c>
      <c r="O13" s="201">
        <v>85.8</v>
      </c>
      <c r="P13" s="201">
        <v>12.7</v>
      </c>
      <c r="Q13" s="201">
        <v>2.17</v>
      </c>
      <c r="R13" s="201">
        <v>2.91</v>
      </c>
    </row>
    <row r="14" spans="1:18" ht="35.1" customHeight="1">
      <c r="A14" s="170"/>
      <c r="B14" s="210" t="s">
        <v>154</v>
      </c>
      <c r="C14" s="212" t="s">
        <v>155</v>
      </c>
      <c r="D14" s="219">
        <v>100</v>
      </c>
      <c r="E14" s="201">
        <v>44</v>
      </c>
      <c r="F14" s="201">
        <v>2.5099999999999998</v>
      </c>
      <c r="G14" s="201">
        <v>3.12</v>
      </c>
      <c r="H14" s="201">
        <v>0.77500000000000002</v>
      </c>
      <c r="K14" s="254"/>
      <c r="L14" s="257" t="s">
        <v>154</v>
      </c>
      <c r="M14" s="212" t="s">
        <v>155</v>
      </c>
      <c r="N14" s="219">
        <v>100</v>
      </c>
      <c r="O14" s="201">
        <v>44</v>
      </c>
      <c r="P14" s="201">
        <v>2.5099999999999998</v>
      </c>
      <c r="Q14" s="201">
        <v>3.12</v>
      </c>
      <c r="R14" s="201">
        <v>0.77500000000000002</v>
      </c>
    </row>
    <row r="15" spans="1:18" ht="35.1" customHeight="1">
      <c r="A15" s="170"/>
      <c r="B15" s="245" t="s">
        <v>156</v>
      </c>
      <c r="C15" s="211" t="s">
        <v>157</v>
      </c>
      <c r="D15" s="219">
        <v>100</v>
      </c>
      <c r="E15" s="201">
        <v>63.442</v>
      </c>
      <c r="F15" s="201">
        <v>9.0299999999999994</v>
      </c>
      <c r="G15" s="201">
        <v>3.1440000000000001</v>
      </c>
      <c r="H15" s="201">
        <v>0.88200000000000001</v>
      </c>
      <c r="K15" s="254"/>
      <c r="L15" s="257" t="s">
        <v>156</v>
      </c>
      <c r="M15" s="212" t="s">
        <v>157</v>
      </c>
      <c r="N15" s="219">
        <v>100</v>
      </c>
      <c r="O15" s="201">
        <v>63.442</v>
      </c>
      <c r="P15" s="201">
        <v>9.0299999999999994</v>
      </c>
      <c r="Q15" s="201">
        <v>3.1440000000000001</v>
      </c>
      <c r="R15" s="201">
        <v>0.88200000000000001</v>
      </c>
    </row>
    <row r="16" spans="1:18" ht="35.1" customHeight="1">
      <c r="A16" s="170"/>
      <c r="B16" s="245" t="s">
        <v>158</v>
      </c>
      <c r="C16" s="211" t="s">
        <v>159</v>
      </c>
      <c r="D16" s="219">
        <v>150</v>
      </c>
      <c r="E16" s="201">
        <v>99.43950000000001</v>
      </c>
      <c r="F16" s="201">
        <v>22.255000000000003</v>
      </c>
      <c r="G16" s="201">
        <v>1.25</v>
      </c>
      <c r="H16" s="201">
        <v>3.2589999999999999</v>
      </c>
      <c r="K16" s="254"/>
      <c r="L16" s="257" t="s">
        <v>158</v>
      </c>
      <c r="M16" s="212" t="s">
        <v>160</v>
      </c>
      <c r="N16" s="219">
        <v>150</v>
      </c>
      <c r="O16" s="201">
        <v>99.43950000000001</v>
      </c>
      <c r="P16" s="201">
        <v>22.255000000000003</v>
      </c>
      <c r="Q16" s="201">
        <v>1.25</v>
      </c>
      <c r="R16" s="201">
        <v>3.2589999999999999</v>
      </c>
    </row>
    <row r="17" spans="1:23" ht="35.1" customHeight="1">
      <c r="A17" s="170"/>
      <c r="B17" s="214" t="s">
        <v>52</v>
      </c>
      <c r="C17" s="260" t="s">
        <v>161</v>
      </c>
      <c r="D17" s="200">
        <v>15</v>
      </c>
      <c r="E17" s="201">
        <v>74.821349999999995</v>
      </c>
      <c r="F17" s="201">
        <v>0.59024999999999994</v>
      </c>
      <c r="G17" s="201">
        <v>8.0373000000000001</v>
      </c>
      <c r="H17" s="201">
        <v>6.1349999999999995E-2</v>
      </c>
      <c r="I17" s="4"/>
      <c r="J17" s="4"/>
      <c r="K17" s="254"/>
      <c r="L17" s="261" t="s">
        <v>52</v>
      </c>
      <c r="M17" s="234" t="s">
        <v>53</v>
      </c>
      <c r="N17" s="219">
        <v>15</v>
      </c>
      <c r="O17" s="201">
        <v>74.821349999999995</v>
      </c>
      <c r="P17" s="201">
        <v>0.59024999999999994</v>
      </c>
      <c r="Q17" s="201">
        <v>8.0373000000000001</v>
      </c>
      <c r="R17" s="201">
        <v>6.1349999999999995E-2</v>
      </c>
      <c r="S17" s="6"/>
      <c r="T17" s="6"/>
      <c r="U17" s="6"/>
      <c r="V17" s="6"/>
      <c r="W17" s="6"/>
    </row>
    <row r="18" spans="1:23" ht="35.1" customHeight="1">
      <c r="A18" s="170"/>
      <c r="B18" s="214" t="s">
        <v>54</v>
      </c>
      <c r="C18" s="260" t="s">
        <v>162</v>
      </c>
      <c r="D18" s="200">
        <v>15</v>
      </c>
      <c r="E18" s="201">
        <v>91.7</v>
      </c>
      <c r="F18" s="201">
        <v>0.221</v>
      </c>
      <c r="G18" s="201">
        <v>8.01</v>
      </c>
      <c r="H18" s="201">
        <v>3.83</v>
      </c>
      <c r="I18" s="4"/>
      <c r="J18" s="4"/>
      <c r="K18" s="262"/>
      <c r="L18" s="261" t="s">
        <v>54</v>
      </c>
      <c r="M18" s="234" t="s">
        <v>55</v>
      </c>
      <c r="N18" s="219">
        <v>15</v>
      </c>
      <c r="O18" s="201">
        <v>91.7</v>
      </c>
      <c r="P18" s="201">
        <v>0.221</v>
      </c>
      <c r="Q18" s="201">
        <v>8.01</v>
      </c>
      <c r="R18" s="201">
        <v>3.83</v>
      </c>
      <c r="S18" s="6"/>
      <c r="T18" s="6"/>
      <c r="U18" s="6"/>
      <c r="V18" s="6"/>
      <c r="W18" s="6"/>
    </row>
    <row r="19" spans="1:23" ht="35.1" customHeight="1">
      <c r="A19" s="170"/>
      <c r="B19" s="218" t="s">
        <v>35</v>
      </c>
      <c r="C19" s="222"/>
      <c r="D19" s="219">
        <v>30</v>
      </c>
      <c r="E19" s="201">
        <v>72.644999999999996</v>
      </c>
      <c r="F19" s="201">
        <v>15.435</v>
      </c>
      <c r="G19" s="201">
        <v>0.46499999999999997</v>
      </c>
      <c r="H19" s="201">
        <v>2.61</v>
      </c>
      <c r="K19" s="263"/>
      <c r="L19" s="257" t="s">
        <v>35</v>
      </c>
      <c r="M19" s="222"/>
      <c r="N19" s="219">
        <v>30</v>
      </c>
      <c r="O19" s="201">
        <v>72.644999999999996</v>
      </c>
      <c r="P19" s="201">
        <v>15.435</v>
      </c>
      <c r="Q19" s="201">
        <v>0.46499999999999997</v>
      </c>
      <c r="R19" s="201">
        <v>2.61</v>
      </c>
      <c r="S19" s="6"/>
      <c r="T19" s="6"/>
      <c r="U19" s="6"/>
      <c r="V19" s="6"/>
      <c r="W19" s="6"/>
    </row>
    <row r="20" spans="1:23" ht="35.1" customHeight="1">
      <c r="A20" s="159"/>
      <c r="B20" s="218" t="s">
        <v>111</v>
      </c>
      <c r="C20" s="222"/>
      <c r="D20" s="219">
        <v>100</v>
      </c>
      <c r="E20" s="201">
        <v>35.628</v>
      </c>
      <c r="F20" s="201">
        <v>9.1199999999999992</v>
      </c>
      <c r="G20" s="201">
        <v>0.1</v>
      </c>
      <c r="H20" s="201">
        <v>1.1000000000000001</v>
      </c>
      <c r="K20" s="264"/>
      <c r="L20" s="257" t="s">
        <v>111</v>
      </c>
      <c r="M20" s="222"/>
      <c r="N20" s="219">
        <v>100</v>
      </c>
      <c r="O20" s="201">
        <v>35.628</v>
      </c>
      <c r="P20" s="201">
        <v>9.1199999999999992</v>
      </c>
      <c r="Q20" s="201">
        <v>0.1</v>
      </c>
      <c r="R20" s="201">
        <v>1.1000000000000001</v>
      </c>
      <c r="S20" s="6"/>
      <c r="T20" s="6"/>
      <c r="U20" s="6"/>
      <c r="V20" s="6"/>
      <c r="W20" s="6"/>
    </row>
    <row r="21" spans="1:23" ht="35.1" customHeight="1">
      <c r="A21" s="171"/>
      <c r="B21" s="218" t="s">
        <v>77</v>
      </c>
      <c r="C21" s="222"/>
      <c r="D21" s="219">
        <v>70</v>
      </c>
      <c r="E21" s="201">
        <v>33.653199999999998</v>
      </c>
      <c r="F21" s="201">
        <v>9.4359999999999999</v>
      </c>
      <c r="G21" s="201">
        <v>0</v>
      </c>
      <c r="H21" s="201">
        <v>0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s="3" customFormat="1" ht="18.95" customHeight="1">
      <c r="A22" s="150"/>
      <c r="B22" s="225"/>
      <c r="C22" s="225" t="s">
        <v>12</v>
      </c>
      <c r="D22" s="226"/>
      <c r="E22" s="265">
        <f>SUM(E10:E21)</f>
        <v>903.22825</v>
      </c>
      <c r="F22" s="265">
        <f>SUM(F10:F21)</f>
        <v>119.76255</v>
      </c>
      <c r="G22" s="265">
        <f>SUM(G10:G21)</f>
        <v>37.678750000000008</v>
      </c>
      <c r="H22" s="265">
        <f>SUM(H10:H21)</f>
        <v>27.128750000000004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8.95" customHeight="1">
      <c r="A23" s="377" t="s">
        <v>13</v>
      </c>
      <c r="B23" s="377"/>
      <c r="C23" s="377"/>
      <c r="D23" s="377"/>
      <c r="E23" s="377"/>
      <c r="F23" s="377"/>
      <c r="G23" s="377"/>
      <c r="H23" s="377"/>
    </row>
    <row r="24" spans="1:23" ht="18.95" customHeight="1">
      <c r="A24" s="359" t="s">
        <v>14</v>
      </c>
      <c r="B24" s="360"/>
      <c r="C24" s="360"/>
      <c r="D24" s="360"/>
      <c r="E24" s="360"/>
      <c r="F24" s="360"/>
      <c r="G24" s="360"/>
      <c r="H24" s="361"/>
    </row>
    <row r="25" spans="1:23" ht="18.95" customHeight="1">
      <c r="A25" s="349" t="s">
        <v>15</v>
      </c>
      <c r="B25" s="350"/>
      <c r="C25" s="350"/>
      <c r="D25" s="350"/>
      <c r="E25" s="350"/>
      <c r="F25" s="350"/>
      <c r="G25" s="350"/>
      <c r="H25" s="351"/>
    </row>
    <row r="26" spans="1:23" ht="18.95" customHeight="1">
      <c r="A26" s="352" t="s">
        <v>16</v>
      </c>
      <c r="B26" s="353"/>
      <c r="C26" s="353"/>
      <c r="D26" s="353"/>
      <c r="E26" s="353"/>
      <c r="F26" s="353"/>
      <c r="G26" s="353"/>
      <c r="H26" s="354"/>
    </row>
    <row r="27" spans="1:23" ht="18.95" customHeight="1">
      <c r="A27" s="352" t="s">
        <v>17</v>
      </c>
      <c r="B27" s="353"/>
      <c r="C27" s="353"/>
      <c r="D27" s="353"/>
      <c r="E27" s="353"/>
      <c r="F27" s="353"/>
      <c r="G27" s="353"/>
      <c r="H27" s="354"/>
    </row>
    <row r="28" spans="1:23" ht="18.95" customHeight="1">
      <c r="A28" s="352" t="s">
        <v>18</v>
      </c>
      <c r="B28" s="353"/>
      <c r="C28" s="353"/>
      <c r="D28" s="353"/>
      <c r="E28" s="353"/>
      <c r="F28" s="353"/>
      <c r="G28" s="353"/>
      <c r="H28" s="354"/>
    </row>
    <row r="29" spans="1:23" ht="18.95" customHeight="1">
      <c r="A29" s="355" t="s">
        <v>19</v>
      </c>
      <c r="B29" s="356"/>
      <c r="C29" s="356"/>
      <c r="D29" s="356"/>
      <c r="E29" s="356"/>
      <c r="F29" s="356"/>
      <c r="G29" s="356"/>
      <c r="H29" s="357"/>
    </row>
    <row r="30" spans="1:23" ht="18.95" customHeight="1">
      <c r="A30" s="348" t="s">
        <v>20</v>
      </c>
      <c r="B30" s="348"/>
      <c r="C30" s="348"/>
      <c r="D30" s="348"/>
      <c r="E30" s="348"/>
      <c r="F30" s="348"/>
      <c r="G30" s="348"/>
      <c r="H30" s="348"/>
    </row>
    <row r="31" spans="1:23" ht="18.95" customHeight="1">
      <c r="A31" s="228" t="s">
        <v>21</v>
      </c>
      <c r="B31" s="84" t="s">
        <v>22</v>
      </c>
      <c r="C31" s="84"/>
      <c r="D31" s="84"/>
      <c r="E31" s="85"/>
      <c r="F31" s="85"/>
      <c r="G31" s="85"/>
      <c r="H31" s="229"/>
    </row>
    <row r="32" spans="1:23" ht="18.95" customHeight="1">
      <c r="A32" s="83" t="s">
        <v>23</v>
      </c>
      <c r="B32" s="86" t="s">
        <v>24</v>
      </c>
      <c r="C32" s="86"/>
      <c r="D32" s="86"/>
      <c r="E32" s="87"/>
      <c r="F32" s="87"/>
      <c r="G32" s="87"/>
      <c r="H32" s="88"/>
    </row>
    <row r="33" spans="1:23" ht="18.95" customHeight="1">
      <c r="A33" s="89" t="s">
        <v>25</v>
      </c>
      <c r="B33" s="90" t="s">
        <v>26</v>
      </c>
      <c r="C33" s="90"/>
      <c r="D33" s="90"/>
      <c r="E33" s="91"/>
      <c r="F33" s="91"/>
      <c r="G33" s="91"/>
      <c r="H33" s="92"/>
    </row>
    <row r="34" spans="1:23" ht="18.95" customHeight="1">
      <c r="A34" s="347" t="e" vm="1">
        <v>#VALUE!</v>
      </c>
      <c r="B34" s="347"/>
      <c r="C34" s="366" t="e" vm="2">
        <v>#VALUE!</v>
      </c>
      <c r="D34" s="18"/>
      <c r="E34" s="18"/>
      <c r="F34" s="18"/>
      <c r="G34" s="18"/>
      <c r="H34" s="18"/>
    </row>
    <row r="35" spans="1:23" ht="18.95" customHeight="1">
      <c r="A35" s="347"/>
      <c r="B35" s="347"/>
      <c r="C35" s="366"/>
      <c r="D35" s="18"/>
      <c r="E35" s="18"/>
      <c r="F35" s="18"/>
      <c r="G35" s="18"/>
      <c r="H35" s="18"/>
    </row>
    <row r="36" spans="1:23" ht="18.95" customHeight="1">
      <c r="A36" s="347"/>
      <c r="B36" s="347"/>
      <c r="C36" s="366"/>
      <c r="D36" s="18"/>
      <c r="E36" s="18"/>
      <c r="F36" s="18"/>
      <c r="G36" s="18"/>
      <c r="H36" s="18"/>
    </row>
    <row r="37" spans="1:23" ht="18.95" customHeight="1">
      <c r="A37" s="347"/>
      <c r="B37" s="347"/>
      <c r="C37" s="366"/>
      <c r="D37" s="18"/>
      <c r="E37" s="18"/>
      <c r="F37" s="18"/>
      <c r="G37" s="18"/>
      <c r="H37" s="18"/>
    </row>
    <row r="38" spans="1:23" ht="18.95" customHeight="1">
      <c r="A38" s="347"/>
      <c r="B38" s="347"/>
      <c r="C38" s="366"/>
      <c r="D38" s="18"/>
      <c r="E38" s="18"/>
      <c r="F38" s="18"/>
      <c r="G38" s="18"/>
      <c r="H38" s="18"/>
    </row>
    <row r="39" spans="1:23" ht="30">
      <c r="A39" s="368" t="s">
        <v>0</v>
      </c>
      <c r="B39" s="368"/>
      <c r="C39" s="366"/>
      <c r="D39" s="18"/>
      <c r="E39" s="18"/>
      <c r="F39" s="18"/>
      <c r="G39" s="18"/>
      <c r="H39" s="18"/>
    </row>
    <row r="40" spans="1:23" ht="30">
      <c r="A40" s="124" t="s">
        <v>1</v>
      </c>
      <c r="B40" s="124"/>
      <c r="C40" s="366"/>
      <c r="D40" s="18"/>
      <c r="E40" s="18"/>
      <c r="F40" s="18"/>
      <c r="G40" s="18"/>
      <c r="H40" s="18"/>
    </row>
    <row r="41" spans="1:23" ht="30">
      <c r="A41" s="79" t="str">
        <f>A8</f>
        <v>38. nädal</v>
      </c>
      <c r="B41" s="80">
        <f>B8+1</f>
        <v>46280</v>
      </c>
      <c r="C41" s="367"/>
      <c r="D41" s="82"/>
      <c r="E41" s="82"/>
      <c r="F41" s="18"/>
      <c r="G41" s="18"/>
      <c r="H41" s="18"/>
    </row>
    <row r="42" spans="1:23" ht="50.1" customHeight="1">
      <c r="A42" s="205" t="s">
        <v>27</v>
      </c>
      <c r="B42" s="206" t="s">
        <v>4</v>
      </c>
      <c r="C42" s="207" t="s">
        <v>5</v>
      </c>
      <c r="D42" s="208" t="s">
        <v>6</v>
      </c>
      <c r="E42" s="252" t="s">
        <v>7</v>
      </c>
      <c r="F42" s="252" t="s">
        <v>8</v>
      </c>
      <c r="G42" s="252" t="s">
        <v>9</v>
      </c>
      <c r="H42" s="252" t="s">
        <v>10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35.1" customHeight="1">
      <c r="A43" s="253"/>
      <c r="B43" s="210" t="s">
        <v>163</v>
      </c>
      <c r="C43" s="211" t="s">
        <v>164</v>
      </c>
      <c r="D43" s="201">
        <v>135</v>
      </c>
      <c r="E43" s="201">
        <v>150.76665</v>
      </c>
      <c r="F43" s="201">
        <v>7.1307000000000009</v>
      </c>
      <c r="G43" s="201">
        <v>10.687950000000001</v>
      </c>
      <c r="H43" s="201">
        <v>6.9930000000000003</v>
      </c>
      <c r="I43" s="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35.1" customHeight="1">
      <c r="A44" s="152" t="s">
        <v>11</v>
      </c>
      <c r="B44" s="218" t="s">
        <v>165</v>
      </c>
      <c r="C44" s="212" t="s">
        <v>166</v>
      </c>
      <c r="D44" s="213">
        <v>15</v>
      </c>
      <c r="E44" s="201">
        <v>17.5746</v>
      </c>
      <c r="F44" s="201">
        <v>1.8056999999999999</v>
      </c>
      <c r="G44" s="201">
        <v>1.0186500000000001</v>
      </c>
      <c r="H44" s="201">
        <v>0.49319999999999997</v>
      </c>
      <c r="I44" s="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35.1" customHeight="1">
      <c r="A45" s="169"/>
      <c r="B45" s="210" t="s">
        <v>63</v>
      </c>
      <c r="C45" s="212"/>
      <c r="D45" s="219">
        <v>75</v>
      </c>
      <c r="E45" s="201">
        <v>54.4</v>
      </c>
      <c r="F45" s="201">
        <v>11.6</v>
      </c>
      <c r="G45" s="201">
        <v>7.4999999999999997E-2</v>
      </c>
      <c r="H45" s="201">
        <v>1.42</v>
      </c>
      <c r="I45" s="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35.1" customHeight="1">
      <c r="A46" s="170"/>
      <c r="B46" s="202" t="s">
        <v>45</v>
      </c>
      <c r="C46" s="212" t="s">
        <v>46</v>
      </c>
      <c r="D46" s="219">
        <v>75</v>
      </c>
      <c r="E46" s="201">
        <v>66</v>
      </c>
      <c r="F46" s="201">
        <v>12.6</v>
      </c>
      <c r="G46" s="201">
        <v>0.46700000000000003</v>
      </c>
      <c r="H46" s="201">
        <v>2.27</v>
      </c>
      <c r="I46" s="4"/>
    </row>
    <row r="47" spans="1:23" s="8" customFormat="1" ht="35.1" customHeight="1">
      <c r="A47" s="170"/>
      <c r="B47" s="210" t="s">
        <v>167</v>
      </c>
      <c r="C47" s="212" t="s">
        <v>168</v>
      </c>
      <c r="D47" s="219">
        <v>100</v>
      </c>
      <c r="E47" s="201">
        <v>43.8</v>
      </c>
      <c r="F47" s="201">
        <v>5.5</v>
      </c>
      <c r="G47" s="201">
        <v>0.48</v>
      </c>
      <c r="H47" s="201">
        <v>3.78</v>
      </c>
      <c r="J47" s="9"/>
      <c r="K47" s="9"/>
      <c r="L47" s="9"/>
      <c r="M47" s="9"/>
      <c r="N47" s="9"/>
      <c r="O47" s="9"/>
      <c r="P47" s="9"/>
    </row>
    <row r="48" spans="1:23" s="8" customFormat="1" ht="35.1" customHeight="1">
      <c r="A48" s="170"/>
      <c r="B48" s="245" t="s">
        <v>169</v>
      </c>
      <c r="C48" s="211" t="s">
        <v>170</v>
      </c>
      <c r="D48" s="219">
        <v>100</v>
      </c>
      <c r="E48" s="201">
        <v>20.46</v>
      </c>
      <c r="F48" s="201">
        <v>4.84</v>
      </c>
      <c r="G48" s="201">
        <v>0.1</v>
      </c>
      <c r="H48" s="201">
        <v>0.76</v>
      </c>
      <c r="I48" s="10"/>
      <c r="J48" s="9"/>
      <c r="K48" s="9"/>
      <c r="L48" s="9"/>
      <c r="M48" s="9"/>
      <c r="N48" s="9"/>
      <c r="O48" s="9"/>
      <c r="P48" s="11"/>
    </row>
    <row r="49" spans="1:22" s="8" customFormat="1" ht="35.1" customHeight="1">
      <c r="A49" s="170"/>
      <c r="B49" s="245" t="s">
        <v>171</v>
      </c>
      <c r="C49" s="211"/>
      <c r="D49" s="219">
        <v>150</v>
      </c>
      <c r="E49" s="201">
        <v>60.290000000000006</v>
      </c>
      <c r="F49" s="201">
        <v>12.425000000000001</v>
      </c>
      <c r="G49" s="201">
        <v>0.95000000000000007</v>
      </c>
      <c r="H49" s="201">
        <v>2.5499999999999998</v>
      </c>
      <c r="I49" s="10"/>
      <c r="J49" s="9"/>
      <c r="K49" s="9"/>
      <c r="L49" s="9"/>
      <c r="M49" s="9"/>
      <c r="N49" s="9"/>
      <c r="O49" s="9"/>
      <c r="P49" s="9"/>
    </row>
    <row r="50" spans="1:22" ht="35.1" customHeight="1">
      <c r="A50" s="170"/>
      <c r="B50" s="214" t="s">
        <v>52</v>
      </c>
      <c r="C50" s="260" t="s">
        <v>161</v>
      </c>
      <c r="D50" s="200">
        <v>15</v>
      </c>
      <c r="E50" s="201">
        <v>74.821349999999995</v>
      </c>
      <c r="F50" s="201">
        <v>0.59024999999999994</v>
      </c>
      <c r="G50" s="201">
        <v>8.0373000000000001</v>
      </c>
      <c r="H50" s="201">
        <v>6.1349999999999995E-2</v>
      </c>
      <c r="J50" s="6"/>
      <c r="K50" s="6"/>
      <c r="L50" s="6"/>
      <c r="M50" s="6"/>
      <c r="N50" s="6"/>
      <c r="O50" s="6"/>
      <c r="P50" s="6"/>
    </row>
    <row r="51" spans="1:22" ht="35.1" customHeight="1">
      <c r="A51" s="170"/>
      <c r="B51" s="214" t="s">
        <v>54</v>
      </c>
      <c r="C51" s="260" t="s">
        <v>172</v>
      </c>
      <c r="D51" s="200">
        <v>15</v>
      </c>
      <c r="E51" s="201">
        <v>91.7</v>
      </c>
      <c r="F51" s="201">
        <v>0.221</v>
      </c>
      <c r="G51" s="201">
        <v>8.01</v>
      </c>
      <c r="H51" s="201">
        <v>3.83</v>
      </c>
      <c r="J51" s="6"/>
      <c r="K51" s="6"/>
      <c r="L51" s="6"/>
      <c r="M51" s="6"/>
      <c r="N51" s="5"/>
      <c r="O51" s="6"/>
      <c r="P51" s="6"/>
    </row>
    <row r="52" spans="1:22" ht="35.1" customHeight="1">
      <c r="A52" s="170"/>
      <c r="B52" s="218" t="s">
        <v>35</v>
      </c>
      <c r="C52" s="222"/>
      <c r="D52" s="219">
        <v>30</v>
      </c>
      <c r="E52" s="201">
        <v>72.644999999999996</v>
      </c>
      <c r="F52" s="201">
        <v>15.435</v>
      </c>
      <c r="G52" s="201">
        <v>0.46499999999999997</v>
      </c>
      <c r="H52" s="201">
        <v>2.61</v>
      </c>
      <c r="L52" s="12"/>
      <c r="M52" s="13"/>
      <c r="N52" s="13"/>
      <c r="O52" s="13"/>
      <c r="P52" s="13"/>
      <c r="Q52" s="13"/>
    </row>
    <row r="53" spans="1:22" ht="35.1" customHeight="1">
      <c r="A53" s="159"/>
      <c r="B53" s="218" t="s">
        <v>173</v>
      </c>
      <c r="C53" s="222"/>
      <c r="D53" s="219">
        <v>100</v>
      </c>
      <c r="E53" s="201">
        <v>30.236000000000001</v>
      </c>
      <c r="F53" s="201">
        <v>7.44</v>
      </c>
      <c r="G53" s="201">
        <v>0.1</v>
      </c>
      <c r="H53" s="201">
        <v>1.2</v>
      </c>
      <c r="O53" s="6"/>
      <c r="P53" s="6"/>
      <c r="Q53" s="6"/>
      <c r="R53" s="6"/>
      <c r="S53" s="6"/>
      <c r="T53" s="6"/>
      <c r="U53" s="6"/>
      <c r="V53" s="6"/>
    </row>
    <row r="54" spans="1:22" ht="35.1" customHeight="1">
      <c r="A54" s="157"/>
      <c r="B54" s="161" t="s">
        <v>57</v>
      </c>
      <c r="C54" s="222"/>
      <c r="D54" s="219">
        <v>70</v>
      </c>
      <c r="E54" s="201">
        <v>27.983199999999997</v>
      </c>
      <c r="F54" s="201">
        <v>8.3579999999999988</v>
      </c>
      <c r="G54" s="201">
        <v>0</v>
      </c>
      <c r="H54" s="201">
        <v>0.21</v>
      </c>
      <c r="O54" s="6"/>
      <c r="P54" s="6"/>
      <c r="Q54" s="6"/>
      <c r="R54" s="6"/>
      <c r="S54" s="6"/>
      <c r="T54" s="6"/>
      <c r="U54" s="6"/>
      <c r="V54" s="6"/>
    </row>
    <row r="55" spans="1:22" s="3" customFormat="1" ht="18.95" customHeight="1">
      <c r="A55" s="150"/>
      <c r="B55" s="225"/>
      <c r="C55" s="225" t="s">
        <v>12</v>
      </c>
      <c r="D55" s="226"/>
      <c r="E55" s="265">
        <f>SUM(E43:E54)</f>
        <v>710.67680000000007</v>
      </c>
      <c r="F55" s="265">
        <f>SUM(F43:F54)</f>
        <v>87.945649999999986</v>
      </c>
      <c r="G55" s="265">
        <f>SUM(G43:G54)</f>
        <v>30.390899999999998</v>
      </c>
      <c r="H55" s="265">
        <f>SUM(H43:H54)</f>
        <v>26.17755</v>
      </c>
      <c r="O55" s="7"/>
      <c r="P55" s="7"/>
      <c r="Q55" s="7"/>
      <c r="R55" s="7"/>
      <c r="S55" s="7"/>
      <c r="T55" s="7"/>
      <c r="U55" s="7"/>
      <c r="V55" s="7"/>
    </row>
    <row r="56" spans="1:22" ht="18.95" customHeight="1">
      <c r="A56" s="377" t="s">
        <v>13</v>
      </c>
      <c r="B56" s="377"/>
      <c r="C56" s="377"/>
      <c r="D56" s="377"/>
      <c r="E56" s="377"/>
      <c r="F56" s="377"/>
      <c r="G56" s="377"/>
      <c r="H56" s="377"/>
    </row>
    <row r="57" spans="1:22" ht="18.95" customHeight="1">
      <c r="A57" s="359" t="s">
        <v>14</v>
      </c>
      <c r="B57" s="360"/>
      <c r="C57" s="360"/>
      <c r="D57" s="360"/>
      <c r="E57" s="360"/>
      <c r="F57" s="360"/>
      <c r="G57" s="360"/>
      <c r="H57" s="361"/>
    </row>
    <row r="58" spans="1:22" ht="18.95" customHeight="1">
      <c r="A58" s="349" t="s">
        <v>15</v>
      </c>
      <c r="B58" s="350"/>
      <c r="C58" s="350"/>
      <c r="D58" s="350"/>
      <c r="E58" s="350"/>
      <c r="F58" s="350"/>
      <c r="G58" s="350"/>
      <c r="H58" s="351"/>
    </row>
    <row r="59" spans="1:22" ht="18.95" customHeight="1">
      <c r="A59" s="352" t="s">
        <v>16</v>
      </c>
      <c r="B59" s="353"/>
      <c r="C59" s="353"/>
      <c r="D59" s="353"/>
      <c r="E59" s="353"/>
      <c r="F59" s="353"/>
      <c r="G59" s="353"/>
      <c r="H59" s="354"/>
    </row>
    <row r="60" spans="1:22" ht="18.95" customHeight="1">
      <c r="A60" s="352" t="s">
        <v>17</v>
      </c>
      <c r="B60" s="353"/>
      <c r="C60" s="353"/>
      <c r="D60" s="353"/>
      <c r="E60" s="353"/>
      <c r="F60" s="353"/>
      <c r="G60" s="353"/>
      <c r="H60" s="354"/>
    </row>
    <row r="61" spans="1:22" ht="18.95" customHeight="1">
      <c r="A61" s="352" t="s">
        <v>18</v>
      </c>
      <c r="B61" s="353"/>
      <c r="C61" s="353"/>
      <c r="D61" s="353"/>
      <c r="E61" s="353"/>
      <c r="F61" s="353"/>
      <c r="G61" s="353"/>
      <c r="H61" s="354"/>
    </row>
    <row r="62" spans="1:22" ht="18.95" customHeight="1">
      <c r="A62" s="355" t="s">
        <v>19</v>
      </c>
      <c r="B62" s="356"/>
      <c r="C62" s="356"/>
      <c r="D62" s="356"/>
      <c r="E62" s="356"/>
      <c r="F62" s="356"/>
      <c r="G62" s="356"/>
      <c r="H62" s="357"/>
    </row>
    <row r="63" spans="1:22" ht="18.95" customHeight="1">
      <c r="A63" s="348" t="s">
        <v>20</v>
      </c>
      <c r="B63" s="348"/>
      <c r="C63" s="348"/>
      <c r="D63" s="348"/>
      <c r="E63" s="348"/>
      <c r="F63" s="348"/>
      <c r="G63" s="348"/>
      <c r="H63" s="348"/>
    </row>
    <row r="64" spans="1:22" ht="18.95" customHeight="1">
      <c r="A64" s="228" t="s">
        <v>21</v>
      </c>
      <c r="B64" s="84" t="s">
        <v>22</v>
      </c>
      <c r="C64" s="84"/>
      <c r="D64" s="84"/>
      <c r="E64" s="85"/>
      <c r="F64" s="85"/>
      <c r="G64" s="85"/>
      <c r="H64" s="229"/>
    </row>
    <row r="65" spans="1:22" ht="18.95" customHeight="1">
      <c r="A65" s="83" t="s">
        <v>23</v>
      </c>
      <c r="B65" s="86" t="s">
        <v>24</v>
      </c>
      <c r="C65" s="86"/>
      <c r="D65" s="86"/>
      <c r="E65" s="87"/>
      <c r="F65" s="87"/>
      <c r="G65" s="87"/>
      <c r="H65" s="88"/>
    </row>
    <row r="66" spans="1:22" ht="18.95" customHeight="1">
      <c r="A66" s="89" t="s">
        <v>25</v>
      </c>
      <c r="B66" s="90" t="s">
        <v>26</v>
      </c>
      <c r="C66" s="90"/>
      <c r="D66" s="90"/>
      <c r="E66" s="91"/>
      <c r="F66" s="91"/>
      <c r="G66" s="91"/>
      <c r="H66" s="92"/>
    </row>
    <row r="67" spans="1:22" ht="18.95" customHeight="1">
      <c r="A67" s="347" t="e" vm="1">
        <v>#VALUE!</v>
      </c>
      <c r="B67" s="347"/>
      <c r="C67" s="366" t="e" vm="2">
        <v>#VALUE!</v>
      </c>
      <c r="D67" s="18"/>
      <c r="E67" s="18"/>
      <c r="F67" s="18"/>
      <c r="G67" s="18"/>
      <c r="H67" s="18"/>
    </row>
    <row r="68" spans="1:22" ht="18.95" customHeight="1">
      <c r="A68" s="347"/>
      <c r="B68" s="347"/>
      <c r="C68" s="366"/>
      <c r="D68" s="18"/>
      <c r="E68" s="18"/>
      <c r="F68" s="18"/>
      <c r="G68" s="18"/>
      <c r="H68" s="18"/>
    </row>
    <row r="69" spans="1:22" ht="18.95" customHeight="1">
      <c r="A69" s="347"/>
      <c r="B69" s="347"/>
      <c r="C69" s="366"/>
      <c r="D69" s="18"/>
      <c r="E69" s="18"/>
      <c r="F69" s="18"/>
      <c r="G69" s="18"/>
      <c r="H69" s="18"/>
    </row>
    <row r="70" spans="1:22" ht="18.95" customHeight="1">
      <c r="A70" s="347"/>
      <c r="B70" s="347"/>
      <c r="C70" s="366"/>
      <c r="D70" s="18"/>
      <c r="E70" s="18"/>
      <c r="F70" s="18"/>
      <c r="G70" s="18"/>
      <c r="H70" s="18"/>
    </row>
    <row r="71" spans="1:22" ht="18.95" customHeight="1">
      <c r="A71" s="347"/>
      <c r="B71" s="347"/>
      <c r="C71" s="366"/>
      <c r="D71" s="18"/>
      <c r="E71" s="18"/>
      <c r="F71" s="18"/>
      <c r="G71" s="18"/>
      <c r="H71" s="18"/>
    </row>
    <row r="72" spans="1:22" ht="30">
      <c r="A72" s="368" t="s">
        <v>0</v>
      </c>
      <c r="B72" s="368"/>
      <c r="C72" s="366"/>
      <c r="D72" s="18"/>
      <c r="E72" s="18"/>
      <c r="F72" s="18"/>
      <c r="G72" s="18"/>
      <c r="H72" s="18"/>
    </row>
    <row r="73" spans="1:22" ht="30">
      <c r="A73" s="124" t="s">
        <v>1</v>
      </c>
      <c r="B73" s="124"/>
      <c r="C73" s="366"/>
      <c r="D73" s="18"/>
      <c r="E73" s="18"/>
      <c r="F73" s="18"/>
      <c r="G73" s="18"/>
      <c r="H73" s="18"/>
    </row>
    <row r="74" spans="1:22" ht="30">
      <c r="A74" s="79" t="str">
        <f>A8</f>
        <v>38. nädal</v>
      </c>
      <c r="B74" s="80">
        <f>B8+2</f>
        <v>46281</v>
      </c>
      <c r="C74" s="367"/>
      <c r="D74" s="82"/>
      <c r="E74" s="82"/>
      <c r="F74" s="18"/>
      <c r="G74" s="18"/>
      <c r="H74" s="18"/>
    </row>
    <row r="75" spans="1:22" ht="50.1" customHeight="1">
      <c r="A75" s="205" t="s">
        <v>28</v>
      </c>
      <c r="B75" s="206" t="s">
        <v>4</v>
      </c>
      <c r="C75" s="207" t="s">
        <v>5</v>
      </c>
      <c r="D75" s="208" t="s">
        <v>6</v>
      </c>
      <c r="E75" s="208" t="s">
        <v>7</v>
      </c>
      <c r="F75" s="208" t="s">
        <v>8</v>
      </c>
      <c r="G75" s="208" t="s">
        <v>9</v>
      </c>
      <c r="H75" s="208" t="s">
        <v>10</v>
      </c>
      <c r="O75" s="6"/>
      <c r="P75" s="6"/>
      <c r="Q75" s="6"/>
      <c r="R75" s="6"/>
      <c r="S75" s="6"/>
      <c r="T75" s="6"/>
      <c r="U75" s="6"/>
      <c r="V75" s="6"/>
    </row>
    <row r="76" spans="1:22" s="3" customFormat="1" ht="35.1" customHeight="1">
      <c r="A76" s="266"/>
      <c r="B76" s="236" t="s">
        <v>174</v>
      </c>
      <c r="C76" s="267" t="s">
        <v>175</v>
      </c>
      <c r="D76" s="201">
        <v>350</v>
      </c>
      <c r="E76" s="201">
        <v>252.7</v>
      </c>
      <c r="F76" s="201">
        <v>26.46</v>
      </c>
      <c r="G76" s="201">
        <v>11.62</v>
      </c>
      <c r="H76" s="201">
        <v>8.16</v>
      </c>
      <c r="J76" s="7"/>
      <c r="K76" s="7"/>
      <c r="L76" s="7"/>
      <c r="M76" s="7"/>
      <c r="N76" s="7"/>
      <c r="O76" s="7"/>
      <c r="P76" s="14"/>
      <c r="Q76" s="14"/>
      <c r="R76" s="14"/>
      <c r="S76" s="14"/>
      <c r="T76" s="7"/>
      <c r="U76" s="7"/>
      <c r="V76" s="7"/>
    </row>
    <row r="77" spans="1:22" s="3" customFormat="1" ht="35.1" customHeight="1">
      <c r="A77" s="152" t="s">
        <v>11</v>
      </c>
      <c r="B77" s="268" t="s">
        <v>176</v>
      </c>
      <c r="C77" s="267" t="s">
        <v>177</v>
      </c>
      <c r="D77" s="213">
        <v>50</v>
      </c>
      <c r="E77" s="201">
        <v>25.8</v>
      </c>
      <c r="F77" s="201">
        <v>4.24</v>
      </c>
      <c r="G77" s="201">
        <v>0.108</v>
      </c>
      <c r="H77" s="201">
        <v>1.3</v>
      </c>
      <c r="J77" s="7"/>
      <c r="K77" s="7"/>
      <c r="L77" s="7"/>
      <c r="M77" s="7"/>
      <c r="N77" s="7"/>
      <c r="O77" s="7"/>
      <c r="P77" s="14"/>
      <c r="Q77" s="14"/>
      <c r="R77" s="14"/>
      <c r="S77" s="14"/>
      <c r="T77" s="7"/>
      <c r="U77" s="7"/>
      <c r="V77" s="7"/>
    </row>
    <row r="78" spans="1:22" s="3" customFormat="1" ht="35.1" customHeight="1">
      <c r="A78" s="159"/>
      <c r="B78" s="268" t="s">
        <v>178</v>
      </c>
      <c r="C78" s="269"/>
      <c r="D78" s="213">
        <v>30</v>
      </c>
      <c r="E78" s="201">
        <v>66.5</v>
      </c>
      <c r="F78" s="201">
        <v>1.1399999999999999</v>
      </c>
      <c r="G78" s="201">
        <v>6.44</v>
      </c>
      <c r="H78" s="201">
        <v>0.99</v>
      </c>
      <c r="J78" s="7"/>
      <c r="K78" s="7"/>
      <c r="L78" s="7"/>
      <c r="M78" s="7"/>
      <c r="N78" s="7"/>
      <c r="O78" s="7"/>
      <c r="P78" s="14"/>
      <c r="Q78" s="14"/>
      <c r="R78" s="14"/>
      <c r="S78" s="14"/>
      <c r="T78" s="7"/>
      <c r="U78" s="7"/>
      <c r="V78" s="7"/>
    </row>
    <row r="79" spans="1:22" s="3" customFormat="1" ht="35.1" customHeight="1">
      <c r="A79" s="167"/>
      <c r="B79" s="238" t="s">
        <v>179</v>
      </c>
      <c r="C79" s="267" t="s">
        <v>180</v>
      </c>
      <c r="D79" s="219">
        <v>130</v>
      </c>
      <c r="E79" s="201">
        <v>130</v>
      </c>
      <c r="F79" s="201">
        <v>30.2</v>
      </c>
      <c r="G79" s="201">
        <v>0.16900000000000001</v>
      </c>
      <c r="H79" s="201">
        <v>1.43</v>
      </c>
      <c r="J79" s="7"/>
      <c r="K79" s="7"/>
      <c r="L79" s="7"/>
      <c r="M79" s="7"/>
      <c r="N79" s="7"/>
      <c r="O79" s="7"/>
      <c r="P79" s="14"/>
      <c r="Q79" s="14"/>
      <c r="R79" s="14"/>
      <c r="S79" s="14"/>
      <c r="T79" s="7"/>
      <c r="U79" s="7"/>
      <c r="V79" s="7"/>
    </row>
    <row r="80" spans="1:22" s="3" customFormat="1" ht="35.1" customHeight="1">
      <c r="A80" s="167"/>
      <c r="B80" s="238" t="s">
        <v>181</v>
      </c>
      <c r="C80" s="267"/>
      <c r="D80" s="219">
        <v>50</v>
      </c>
      <c r="E80" s="201">
        <v>28.9</v>
      </c>
      <c r="F80" s="201">
        <v>2.65</v>
      </c>
      <c r="G80" s="201">
        <v>1.3</v>
      </c>
      <c r="H80" s="201">
        <v>1.65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0" ht="35.1" customHeight="1">
      <c r="A81" s="168"/>
      <c r="B81" s="240" t="s">
        <v>35</v>
      </c>
      <c r="C81" s="262"/>
      <c r="D81" s="219">
        <v>30</v>
      </c>
      <c r="E81" s="201">
        <v>72.644999999999996</v>
      </c>
      <c r="F81" s="201">
        <v>15.435</v>
      </c>
      <c r="G81" s="201">
        <v>0.46499999999999997</v>
      </c>
      <c r="H81" s="201">
        <v>2.61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35.1" customHeight="1">
      <c r="A82" s="156"/>
      <c r="B82" s="240" t="s">
        <v>36</v>
      </c>
      <c r="C82" s="270"/>
      <c r="D82" s="219">
        <v>100</v>
      </c>
      <c r="E82" s="201">
        <v>32.4</v>
      </c>
      <c r="F82" s="201">
        <v>8.5</v>
      </c>
      <c r="G82" s="201">
        <v>0.2</v>
      </c>
      <c r="H82" s="201">
        <v>0.6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35.1" customHeight="1">
      <c r="A83" s="157"/>
      <c r="B83" s="236" t="s">
        <v>37</v>
      </c>
      <c r="C83" s="262"/>
      <c r="D83" s="219">
        <v>70</v>
      </c>
      <c r="E83" s="201">
        <v>34.5</v>
      </c>
      <c r="F83" s="201">
        <v>6.97</v>
      </c>
      <c r="G83" s="201">
        <v>0.45</v>
      </c>
      <c r="H83" s="201">
        <v>0.52</v>
      </c>
    </row>
    <row r="84" spans="1:20" s="3" customFormat="1" ht="18.95" customHeight="1">
      <c r="A84" s="150"/>
      <c r="B84" s="225"/>
      <c r="C84" s="271" t="s">
        <v>12</v>
      </c>
      <c r="D84" s="272"/>
      <c r="E84" s="265">
        <f>SUM(E76:E83)</f>
        <v>643.44499999999994</v>
      </c>
      <c r="F84" s="265">
        <f>SUM(F76:F83)</f>
        <v>95.595000000000013</v>
      </c>
      <c r="G84" s="265">
        <f>SUM(G76:G83)</f>
        <v>20.751999999999999</v>
      </c>
      <c r="H84" s="265">
        <f>SUM(H76:H83)</f>
        <v>17.260000000000002</v>
      </c>
      <c r="J84" s="12"/>
      <c r="K84" s="13"/>
      <c r="L84" s="13"/>
      <c r="M84" s="13"/>
      <c r="N84" s="13"/>
      <c r="O84" s="13"/>
    </row>
    <row r="85" spans="1:20" ht="18.95" customHeight="1">
      <c r="A85" s="377" t="s">
        <v>13</v>
      </c>
      <c r="B85" s="377"/>
      <c r="C85" s="377"/>
      <c r="D85" s="377"/>
      <c r="E85" s="377"/>
      <c r="F85" s="377"/>
      <c r="G85" s="377"/>
      <c r="H85" s="377"/>
    </row>
    <row r="86" spans="1:20" ht="18.95" customHeight="1">
      <c r="A86" s="359" t="s">
        <v>14</v>
      </c>
      <c r="B86" s="360"/>
      <c r="C86" s="360"/>
      <c r="D86" s="360"/>
      <c r="E86" s="360"/>
      <c r="F86" s="360"/>
      <c r="G86" s="360"/>
      <c r="H86" s="361"/>
    </row>
    <row r="87" spans="1:20" ht="18.95" customHeight="1">
      <c r="A87" s="349" t="s">
        <v>15</v>
      </c>
      <c r="B87" s="350"/>
      <c r="C87" s="350"/>
      <c r="D87" s="350"/>
      <c r="E87" s="350"/>
      <c r="F87" s="350"/>
      <c r="G87" s="350"/>
      <c r="H87" s="351"/>
    </row>
    <row r="88" spans="1:20" ht="18.95" customHeight="1">
      <c r="A88" s="352" t="s">
        <v>16</v>
      </c>
      <c r="B88" s="353"/>
      <c r="C88" s="353"/>
      <c r="D88" s="353"/>
      <c r="E88" s="353"/>
      <c r="F88" s="353"/>
      <c r="G88" s="353"/>
      <c r="H88" s="354"/>
    </row>
    <row r="89" spans="1:20" ht="18.95" customHeight="1">
      <c r="A89" s="352" t="s">
        <v>17</v>
      </c>
      <c r="B89" s="353"/>
      <c r="C89" s="353"/>
      <c r="D89" s="353"/>
      <c r="E89" s="353"/>
      <c r="F89" s="353"/>
      <c r="G89" s="353"/>
      <c r="H89" s="354"/>
    </row>
    <row r="90" spans="1:20" ht="18.95" customHeight="1">
      <c r="A90" s="352" t="s">
        <v>18</v>
      </c>
      <c r="B90" s="353"/>
      <c r="C90" s="353"/>
      <c r="D90" s="353"/>
      <c r="E90" s="353"/>
      <c r="F90" s="353"/>
      <c r="G90" s="353"/>
      <c r="H90" s="354"/>
    </row>
    <row r="91" spans="1:20" ht="18.95" customHeight="1">
      <c r="A91" s="355" t="s">
        <v>19</v>
      </c>
      <c r="B91" s="356"/>
      <c r="C91" s="356"/>
      <c r="D91" s="356"/>
      <c r="E91" s="356"/>
      <c r="F91" s="356"/>
      <c r="G91" s="356"/>
      <c r="H91" s="357"/>
    </row>
    <row r="92" spans="1:20" ht="18.95" customHeight="1">
      <c r="A92" s="348" t="s">
        <v>20</v>
      </c>
      <c r="B92" s="348"/>
      <c r="C92" s="348"/>
      <c r="D92" s="348"/>
      <c r="E92" s="348"/>
      <c r="F92" s="348"/>
      <c r="G92" s="348"/>
      <c r="H92" s="348"/>
    </row>
    <row r="93" spans="1:20" ht="18.95" customHeight="1">
      <c r="A93" s="228" t="s">
        <v>21</v>
      </c>
      <c r="B93" s="84" t="s">
        <v>22</v>
      </c>
      <c r="C93" s="84"/>
      <c r="D93" s="84"/>
      <c r="E93" s="85"/>
      <c r="F93" s="85"/>
      <c r="G93" s="85"/>
      <c r="H93" s="229"/>
    </row>
    <row r="94" spans="1:20" ht="18.95" customHeight="1">
      <c r="A94" s="83" t="s">
        <v>23</v>
      </c>
      <c r="B94" s="86" t="s">
        <v>24</v>
      </c>
      <c r="C94" s="86"/>
      <c r="D94" s="86"/>
      <c r="E94" s="87"/>
      <c r="F94" s="87"/>
      <c r="G94" s="87"/>
      <c r="H94" s="88"/>
    </row>
    <row r="95" spans="1:20" ht="18.95" customHeight="1">
      <c r="A95" s="89" t="s">
        <v>25</v>
      </c>
      <c r="B95" s="90" t="s">
        <v>26</v>
      </c>
      <c r="C95" s="90"/>
      <c r="D95" s="90"/>
      <c r="E95" s="91"/>
      <c r="F95" s="91"/>
      <c r="G95" s="91"/>
      <c r="H95" s="92"/>
    </row>
    <row r="96" spans="1:20" ht="18.95" customHeight="1">
      <c r="A96" s="347" t="e" vm="1">
        <v>#VALUE!</v>
      </c>
      <c r="B96" s="347"/>
      <c r="C96" s="366" t="e" vm="2">
        <v>#VALUE!</v>
      </c>
      <c r="D96" s="18"/>
      <c r="E96" s="18"/>
      <c r="F96" s="18"/>
      <c r="G96" s="18"/>
      <c r="H96" s="18"/>
    </row>
    <row r="97" spans="1:17" ht="18.95" customHeight="1">
      <c r="A97" s="347"/>
      <c r="B97" s="347"/>
      <c r="C97" s="366"/>
      <c r="D97" s="18"/>
      <c r="E97" s="18"/>
      <c r="F97" s="18"/>
      <c r="G97" s="18"/>
      <c r="H97" s="18"/>
    </row>
    <row r="98" spans="1:17" ht="18.95" customHeight="1">
      <c r="A98" s="347"/>
      <c r="B98" s="347"/>
      <c r="C98" s="366"/>
      <c r="D98" s="18"/>
      <c r="E98" s="18"/>
      <c r="F98" s="18"/>
      <c r="G98" s="18"/>
      <c r="H98" s="18"/>
    </row>
    <row r="99" spans="1:17" ht="18.95" customHeight="1">
      <c r="A99" s="347"/>
      <c r="B99" s="347"/>
      <c r="C99" s="366"/>
      <c r="D99" s="18"/>
      <c r="E99" s="18"/>
      <c r="F99" s="18"/>
      <c r="G99" s="18"/>
      <c r="H99" s="18"/>
    </row>
    <row r="100" spans="1:17" ht="18.95" customHeight="1">
      <c r="A100" s="347"/>
      <c r="B100" s="347"/>
      <c r="C100" s="366"/>
      <c r="D100" s="18"/>
      <c r="E100" s="18"/>
      <c r="F100" s="18"/>
      <c r="G100" s="18"/>
      <c r="H100" s="18"/>
    </row>
    <row r="101" spans="1:17" ht="30">
      <c r="A101" s="368" t="s">
        <v>0</v>
      </c>
      <c r="B101" s="368"/>
      <c r="C101" s="366"/>
      <c r="D101" s="18"/>
      <c r="E101" s="18"/>
      <c r="F101" s="18"/>
      <c r="G101" s="18"/>
      <c r="H101" s="18"/>
    </row>
    <row r="102" spans="1:17" ht="30">
      <c r="A102" s="124" t="s">
        <v>1</v>
      </c>
      <c r="B102" s="124"/>
      <c r="C102" s="366"/>
      <c r="D102" s="18"/>
      <c r="E102" s="18"/>
      <c r="F102" s="18"/>
      <c r="G102" s="18"/>
      <c r="H102" s="18"/>
    </row>
    <row r="103" spans="1:17" ht="30">
      <c r="A103" s="79" t="str">
        <f>A8</f>
        <v>38. nädal</v>
      </c>
      <c r="B103" s="80">
        <f>B8+3</f>
        <v>46282</v>
      </c>
      <c r="C103" s="367"/>
      <c r="D103" s="82"/>
      <c r="E103" s="82"/>
      <c r="F103" s="18"/>
      <c r="G103" s="18"/>
      <c r="H103" s="18"/>
    </row>
    <row r="104" spans="1:17" ht="50.1" customHeight="1">
      <c r="A104" s="205" t="s">
        <v>38</v>
      </c>
      <c r="B104" s="206" t="s">
        <v>4</v>
      </c>
      <c r="C104" s="207" t="s">
        <v>5</v>
      </c>
      <c r="D104" s="208" t="s">
        <v>6</v>
      </c>
      <c r="E104" s="208" t="s">
        <v>7</v>
      </c>
      <c r="F104" s="208" t="s">
        <v>8</v>
      </c>
      <c r="G104" s="208" t="s">
        <v>9</v>
      </c>
      <c r="H104" s="208" t="s">
        <v>10</v>
      </c>
    </row>
    <row r="105" spans="1:17" ht="35.1" customHeight="1">
      <c r="A105" s="266"/>
      <c r="B105" s="245" t="s">
        <v>182</v>
      </c>
      <c r="C105" s="211" t="s">
        <v>183</v>
      </c>
      <c r="D105" s="201">
        <v>100</v>
      </c>
      <c r="E105" s="201">
        <v>190</v>
      </c>
      <c r="F105" s="201">
        <v>14.3</v>
      </c>
      <c r="G105" s="201">
        <v>8.2100000000000009</v>
      </c>
      <c r="H105" s="201">
        <v>14</v>
      </c>
    </row>
    <row r="106" spans="1:17" ht="35.1" customHeight="1">
      <c r="A106" s="152" t="s">
        <v>11</v>
      </c>
      <c r="B106" s="245" t="s">
        <v>100</v>
      </c>
      <c r="C106" s="211" t="s">
        <v>184</v>
      </c>
      <c r="D106" s="213">
        <v>20</v>
      </c>
      <c r="E106" s="201">
        <v>24.560400000000001</v>
      </c>
      <c r="F106" s="201">
        <v>3.89</v>
      </c>
      <c r="G106" s="201">
        <v>0.86560000000000015</v>
      </c>
      <c r="H106" s="201">
        <v>1.1468</v>
      </c>
    </row>
    <row r="107" spans="1:17" ht="35.1" customHeight="1">
      <c r="A107" s="165"/>
      <c r="B107" s="202" t="s">
        <v>67</v>
      </c>
      <c r="C107" s="212" t="s">
        <v>185</v>
      </c>
      <c r="D107" s="219">
        <v>100</v>
      </c>
      <c r="E107" s="201">
        <v>118.252</v>
      </c>
      <c r="F107" s="201">
        <v>8.1539999999999999</v>
      </c>
      <c r="G107" s="201">
        <v>7.8920000000000003</v>
      </c>
      <c r="H107" s="201">
        <v>3.746</v>
      </c>
    </row>
    <row r="108" spans="1:17" ht="35.1" customHeight="1">
      <c r="A108" s="165"/>
      <c r="B108" s="245" t="s">
        <v>186</v>
      </c>
      <c r="C108" s="211" t="s">
        <v>187</v>
      </c>
      <c r="D108" s="219">
        <v>75</v>
      </c>
      <c r="E108" s="201">
        <v>68.3</v>
      </c>
      <c r="F108" s="201">
        <v>10.7</v>
      </c>
      <c r="G108" s="201">
        <v>1.9</v>
      </c>
      <c r="H108" s="201">
        <v>1.78</v>
      </c>
    </row>
    <row r="109" spans="1:17" ht="35.1" customHeight="1">
      <c r="A109" s="165"/>
      <c r="B109" s="202" t="s">
        <v>45</v>
      </c>
      <c r="C109" s="212" t="s">
        <v>46</v>
      </c>
      <c r="D109" s="219">
        <v>75</v>
      </c>
      <c r="E109" s="201">
        <v>66</v>
      </c>
      <c r="F109" s="201">
        <v>12.6</v>
      </c>
      <c r="G109" s="201">
        <v>0.46700000000000003</v>
      </c>
      <c r="H109" s="201">
        <v>2.27</v>
      </c>
      <c r="J109" s="12"/>
      <c r="K109" s="13"/>
      <c r="L109" s="13"/>
      <c r="M109" s="13"/>
      <c r="N109" s="13"/>
      <c r="O109" s="13"/>
    </row>
    <row r="110" spans="1:17" ht="35.1" customHeight="1">
      <c r="A110" s="165"/>
      <c r="B110" s="245" t="s">
        <v>188</v>
      </c>
      <c r="C110" s="211" t="s">
        <v>189</v>
      </c>
      <c r="D110" s="219">
        <v>100</v>
      </c>
      <c r="E110" s="201">
        <v>70.599999999999994</v>
      </c>
      <c r="F110" s="201">
        <v>11.1</v>
      </c>
      <c r="G110" s="201">
        <v>1.45</v>
      </c>
      <c r="H110" s="201">
        <v>1.44</v>
      </c>
      <c r="J110" s="12"/>
      <c r="K110" s="13"/>
      <c r="L110" s="13"/>
      <c r="M110" s="13"/>
      <c r="N110" s="13"/>
      <c r="O110" s="13"/>
    </row>
    <row r="111" spans="1:17" ht="35.1" customHeight="1">
      <c r="A111" s="166"/>
      <c r="B111" s="218" t="s">
        <v>190</v>
      </c>
      <c r="C111" s="222" t="s">
        <v>191</v>
      </c>
      <c r="D111" s="219">
        <v>100</v>
      </c>
      <c r="E111" s="201">
        <v>59.5</v>
      </c>
      <c r="F111" s="201">
        <v>8.27</v>
      </c>
      <c r="G111" s="201">
        <v>1.67</v>
      </c>
      <c r="H111" s="201">
        <v>1.83</v>
      </c>
      <c r="J111" s="47"/>
      <c r="K111" s="49"/>
      <c r="L111" s="12"/>
      <c r="M111" s="45"/>
      <c r="N111" s="46"/>
      <c r="O111" s="46"/>
      <c r="P111" s="46"/>
      <c r="Q111" s="46"/>
    </row>
    <row r="112" spans="1:17" ht="35.1" customHeight="1">
      <c r="A112" s="166"/>
      <c r="B112" s="245" t="s">
        <v>192</v>
      </c>
      <c r="C112" s="260" t="s">
        <v>193</v>
      </c>
      <c r="D112" s="200">
        <v>150</v>
      </c>
      <c r="E112" s="201">
        <v>33.977999999999994</v>
      </c>
      <c r="F112" s="201">
        <v>8.6705000000000005</v>
      </c>
      <c r="G112" s="201">
        <v>0.14500000000000002</v>
      </c>
      <c r="H112" s="201">
        <v>1.1524999999999999</v>
      </c>
      <c r="J112" s="43"/>
      <c r="K112" s="60"/>
      <c r="L112" s="61"/>
      <c r="M112" s="62"/>
      <c r="N112" s="46"/>
      <c r="O112" s="46"/>
      <c r="P112" s="46"/>
      <c r="Q112" s="46"/>
    </row>
    <row r="113" spans="1:8" ht="35.1" customHeight="1">
      <c r="A113" s="166"/>
      <c r="B113" s="233" t="s">
        <v>52</v>
      </c>
      <c r="C113" s="234" t="s">
        <v>53</v>
      </c>
      <c r="D113" s="219">
        <v>5</v>
      </c>
      <c r="E113" s="201">
        <v>24.940450000000002</v>
      </c>
      <c r="F113" s="201">
        <v>0.19675000000000001</v>
      </c>
      <c r="G113" s="201">
        <v>2.6791</v>
      </c>
      <c r="H113" s="201">
        <v>2.0449999999999999E-2</v>
      </c>
    </row>
    <row r="114" spans="1:8" ht="35.1" customHeight="1">
      <c r="A114" s="166"/>
      <c r="B114" s="233" t="s">
        <v>54</v>
      </c>
      <c r="C114" s="234" t="s">
        <v>55</v>
      </c>
      <c r="D114" s="219">
        <v>15</v>
      </c>
      <c r="E114" s="201">
        <v>91.7</v>
      </c>
      <c r="F114" s="201">
        <v>0.221</v>
      </c>
      <c r="G114" s="201">
        <v>8.01</v>
      </c>
      <c r="H114" s="201">
        <v>3.83</v>
      </c>
    </row>
    <row r="115" spans="1:8" ht="35.1" customHeight="1">
      <c r="A115" s="166"/>
      <c r="B115" s="202" t="s">
        <v>35</v>
      </c>
      <c r="C115" s="222"/>
      <c r="D115" s="219">
        <v>30</v>
      </c>
      <c r="E115" s="201">
        <v>72.644999999999996</v>
      </c>
      <c r="F115" s="201">
        <v>15.435</v>
      </c>
      <c r="G115" s="201">
        <v>0.46499999999999997</v>
      </c>
      <c r="H115" s="201">
        <v>2.61</v>
      </c>
    </row>
    <row r="116" spans="1:8" ht="35.1" customHeight="1">
      <c r="A116" s="156"/>
      <c r="B116" s="202" t="s">
        <v>141</v>
      </c>
      <c r="C116" s="222"/>
      <c r="D116" s="219">
        <v>100</v>
      </c>
      <c r="E116" s="201">
        <v>24.2</v>
      </c>
      <c r="F116" s="201">
        <v>6</v>
      </c>
      <c r="G116" s="201">
        <v>0.2</v>
      </c>
      <c r="H116" s="201">
        <v>0.5</v>
      </c>
    </row>
    <row r="117" spans="1:8" ht="35.1" customHeight="1">
      <c r="A117" s="157"/>
      <c r="B117" s="161" t="s">
        <v>57</v>
      </c>
      <c r="C117" s="222"/>
      <c r="D117" s="219">
        <v>70</v>
      </c>
      <c r="E117" s="201">
        <v>27.983199999999997</v>
      </c>
      <c r="F117" s="201">
        <v>8.3579999999999988</v>
      </c>
      <c r="G117" s="201">
        <v>0</v>
      </c>
      <c r="H117" s="201">
        <v>0.21</v>
      </c>
    </row>
    <row r="118" spans="1:8" ht="18.95" customHeight="1">
      <c r="A118" s="163"/>
      <c r="B118" s="225"/>
      <c r="C118" s="271" t="s">
        <v>12</v>
      </c>
      <c r="D118" s="272"/>
      <c r="E118" s="265">
        <f>SUM(E105:E117)</f>
        <v>872.65905000000009</v>
      </c>
      <c r="F118" s="265">
        <f>SUM(F105:F117)</f>
        <v>107.89525</v>
      </c>
      <c r="G118" s="265">
        <f>SUM(G105:G117)</f>
        <v>33.953700000000005</v>
      </c>
      <c r="H118" s="265">
        <f>SUM(H105:H117)</f>
        <v>34.53575</v>
      </c>
    </row>
    <row r="119" spans="1:8" ht="18.95" customHeight="1">
      <c r="A119" s="377" t="s">
        <v>13</v>
      </c>
      <c r="B119" s="377"/>
      <c r="C119" s="377"/>
      <c r="D119" s="377"/>
      <c r="E119" s="377"/>
      <c r="F119" s="377"/>
      <c r="G119" s="377"/>
      <c r="H119" s="377"/>
    </row>
    <row r="120" spans="1:8" ht="18.95" customHeight="1">
      <c r="A120" s="359" t="s">
        <v>14</v>
      </c>
      <c r="B120" s="360"/>
      <c r="C120" s="360"/>
      <c r="D120" s="360"/>
      <c r="E120" s="360"/>
      <c r="F120" s="360"/>
      <c r="G120" s="360"/>
      <c r="H120" s="361"/>
    </row>
    <row r="121" spans="1:8" ht="18.95" customHeight="1">
      <c r="A121" s="349" t="s">
        <v>15</v>
      </c>
      <c r="B121" s="350"/>
      <c r="C121" s="350"/>
      <c r="D121" s="350"/>
      <c r="E121" s="350"/>
      <c r="F121" s="350"/>
      <c r="G121" s="350"/>
      <c r="H121" s="351"/>
    </row>
    <row r="122" spans="1:8" ht="18.95" customHeight="1">
      <c r="A122" s="352" t="s">
        <v>16</v>
      </c>
      <c r="B122" s="353"/>
      <c r="C122" s="353"/>
      <c r="D122" s="353"/>
      <c r="E122" s="353"/>
      <c r="F122" s="353"/>
      <c r="G122" s="353"/>
      <c r="H122" s="354"/>
    </row>
    <row r="123" spans="1:8" ht="18.95" customHeight="1">
      <c r="A123" s="352" t="s">
        <v>17</v>
      </c>
      <c r="B123" s="353"/>
      <c r="C123" s="353"/>
      <c r="D123" s="353"/>
      <c r="E123" s="353"/>
      <c r="F123" s="353"/>
      <c r="G123" s="353"/>
      <c r="H123" s="354"/>
    </row>
    <row r="124" spans="1:8" ht="18.95" customHeight="1">
      <c r="A124" s="352" t="s">
        <v>18</v>
      </c>
      <c r="B124" s="353"/>
      <c r="C124" s="353"/>
      <c r="D124" s="353"/>
      <c r="E124" s="353"/>
      <c r="F124" s="353"/>
      <c r="G124" s="353"/>
      <c r="H124" s="354"/>
    </row>
    <row r="125" spans="1:8" ht="18.95" customHeight="1">
      <c r="A125" s="355" t="s">
        <v>19</v>
      </c>
      <c r="B125" s="356"/>
      <c r="C125" s="356"/>
      <c r="D125" s="356"/>
      <c r="E125" s="356"/>
      <c r="F125" s="356"/>
      <c r="G125" s="356"/>
      <c r="H125" s="357"/>
    </row>
    <row r="126" spans="1:8" ht="18.95" customHeight="1">
      <c r="A126" s="348" t="s">
        <v>20</v>
      </c>
      <c r="B126" s="348"/>
      <c r="C126" s="348"/>
      <c r="D126" s="348"/>
      <c r="E126" s="348"/>
      <c r="F126" s="348"/>
      <c r="G126" s="348"/>
      <c r="H126" s="348"/>
    </row>
    <row r="127" spans="1:8" ht="18.95" customHeight="1">
      <c r="A127" s="228" t="s">
        <v>21</v>
      </c>
      <c r="B127" s="84" t="s">
        <v>22</v>
      </c>
      <c r="C127" s="84"/>
      <c r="D127" s="84"/>
      <c r="E127" s="85"/>
      <c r="F127" s="85"/>
      <c r="G127" s="85"/>
      <c r="H127" s="229"/>
    </row>
    <row r="128" spans="1:8" ht="18.95" customHeight="1">
      <c r="A128" s="83" t="s">
        <v>23</v>
      </c>
      <c r="B128" s="86" t="s">
        <v>24</v>
      </c>
      <c r="C128" s="86"/>
      <c r="D128" s="86"/>
      <c r="E128" s="87"/>
      <c r="F128" s="87"/>
      <c r="G128" s="87"/>
      <c r="H128" s="88"/>
    </row>
    <row r="129" spans="1:8" ht="18.95" customHeight="1">
      <c r="A129" s="89" t="s">
        <v>25</v>
      </c>
      <c r="B129" s="90" t="s">
        <v>26</v>
      </c>
      <c r="C129" s="90"/>
      <c r="D129" s="90"/>
      <c r="E129" s="91"/>
      <c r="F129" s="91"/>
      <c r="G129" s="91"/>
      <c r="H129" s="92"/>
    </row>
    <row r="130" spans="1:8" ht="18.95" customHeight="1">
      <c r="A130" s="347" t="e" vm="1">
        <v>#VALUE!</v>
      </c>
      <c r="B130" s="347"/>
      <c r="C130" s="366" t="e" vm="2">
        <v>#VALUE!</v>
      </c>
      <c r="D130" s="18"/>
      <c r="E130" s="18"/>
      <c r="F130" s="18"/>
      <c r="G130" s="18"/>
      <c r="H130" s="18"/>
    </row>
    <row r="131" spans="1:8" ht="18.95" customHeight="1">
      <c r="A131" s="347"/>
      <c r="B131" s="347"/>
      <c r="C131" s="366"/>
      <c r="D131" s="18"/>
      <c r="E131" s="18"/>
      <c r="F131" s="18"/>
      <c r="G131" s="18"/>
      <c r="H131" s="18"/>
    </row>
    <row r="132" spans="1:8" ht="18.95" customHeight="1">
      <c r="A132" s="347"/>
      <c r="B132" s="347"/>
      <c r="C132" s="366"/>
      <c r="D132" s="18"/>
      <c r="E132" s="18"/>
      <c r="F132" s="18"/>
      <c r="G132" s="18"/>
      <c r="H132" s="18"/>
    </row>
    <row r="133" spans="1:8" ht="18.95" customHeight="1">
      <c r="A133" s="347"/>
      <c r="B133" s="347"/>
      <c r="C133" s="366"/>
      <c r="D133" s="18"/>
      <c r="E133" s="18"/>
      <c r="F133" s="18"/>
      <c r="G133" s="18"/>
      <c r="H133" s="18"/>
    </row>
    <row r="134" spans="1:8" ht="18.95" customHeight="1">
      <c r="A134" s="347"/>
      <c r="B134" s="347"/>
      <c r="C134" s="366"/>
      <c r="D134" s="18"/>
      <c r="E134" s="18"/>
      <c r="F134" s="18"/>
      <c r="G134" s="18"/>
      <c r="H134" s="18"/>
    </row>
    <row r="135" spans="1:8" ht="30">
      <c r="A135" s="368" t="s">
        <v>0</v>
      </c>
      <c r="B135" s="368"/>
      <c r="C135" s="366"/>
      <c r="D135" s="18"/>
      <c r="E135" s="18"/>
      <c r="F135" s="18"/>
      <c r="G135" s="18"/>
      <c r="H135" s="18"/>
    </row>
    <row r="136" spans="1:8" ht="30">
      <c r="A136" s="124" t="s">
        <v>1</v>
      </c>
      <c r="B136" s="124"/>
      <c r="C136" s="366"/>
      <c r="D136" s="18"/>
      <c r="E136" s="18"/>
      <c r="F136" s="18"/>
      <c r="G136" s="18"/>
      <c r="H136" s="18"/>
    </row>
    <row r="137" spans="1:8" ht="30">
      <c r="A137" s="79" t="str">
        <f>A8</f>
        <v>38. nädal</v>
      </c>
      <c r="B137" s="80">
        <f>B8+4</f>
        <v>46283</v>
      </c>
      <c r="C137" s="367"/>
      <c r="D137" s="82"/>
      <c r="E137" s="82"/>
      <c r="F137" s="18"/>
      <c r="G137" s="18"/>
      <c r="H137" s="18"/>
    </row>
    <row r="138" spans="1:8" ht="50.1" customHeight="1">
      <c r="A138" s="205" t="s">
        <v>58</v>
      </c>
      <c r="B138" s="206" t="s">
        <v>4</v>
      </c>
      <c r="C138" s="207" t="s">
        <v>5</v>
      </c>
      <c r="D138" s="208" t="s">
        <v>6</v>
      </c>
      <c r="E138" s="208" t="s">
        <v>7</v>
      </c>
      <c r="F138" s="208" t="s">
        <v>8</v>
      </c>
      <c r="G138" s="208" t="s">
        <v>9</v>
      </c>
      <c r="H138" s="208" t="s">
        <v>10</v>
      </c>
    </row>
    <row r="139" spans="1:8" ht="35.1" customHeight="1">
      <c r="A139" s="266"/>
      <c r="B139" s="240" t="s">
        <v>194</v>
      </c>
      <c r="C139" s="212" t="s">
        <v>195</v>
      </c>
      <c r="D139" s="201">
        <v>300</v>
      </c>
      <c r="E139" s="201">
        <v>350.77800000000002</v>
      </c>
      <c r="F139" s="201">
        <v>50.954999999999998</v>
      </c>
      <c r="G139" s="201">
        <v>10.638</v>
      </c>
      <c r="H139" s="201">
        <v>14.526</v>
      </c>
    </row>
    <row r="140" spans="1:8" ht="35.1" customHeight="1">
      <c r="A140" s="152" t="s">
        <v>11</v>
      </c>
      <c r="B140" s="273" t="s">
        <v>196</v>
      </c>
      <c r="C140" s="274" t="s">
        <v>197</v>
      </c>
      <c r="D140" s="213">
        <v>50</v>
      </c>
      <c r="E140" s="201">
        <v>76.451499999999996</v>
      </c>
      <c r="F140" s="201">
        <v>12.425000000000001</v>
      </c>
      <c r="G140" s="201">
        <v>2.2240000000000002</v>
      </c>
      <c r="H140" s="201">
        <v>2.423</v>
      </c>
    </row>
    <row r="141" spans="1:8" ht="35.1" customHeight="1">
      <c r="A141" s="164"/>
      <c r="B141" s="238" t="s">
        <v>198</v>
      </c>
      <c r="C141" s="274" t="s">
        <v>199</v>
      </c>
      <c r="D141" s="219">
        <v>50</v>
      </c>
      <c r="E141" s="201">
        <v>44.308500000000002</v>
      </c>
      <c r="F141" s="201">
        <v>5.7610000000000001</v>
      </c>
      <c r="G141" s="201">
        <v>1.9824999999999999</v>
      </c>
      <c r="H141" s="201">
        <v>0.9335</v>
      </c>
    </row>
    <row r="142" spans="1:8" ht="35.1" customHeight="1">
      <c r="A142" s="165"/>
      <c r="B142" s="202" t="s">
        <v>200</v>
      </c>
      <c r="C142" s="212" t="s">
        <v>201</v>
      </c>
      <c r="D142" s="219">
        <v>100</v>
      </c>
      <c r="E142" s="201">
        <v>42.2</v>
      </c>
      <c r="F142" s="201">
        <v>5.16</v>
      </c>
      <c r="G142" s="201">
        <v>0.44</v>
      </c>
      <c r="H142" s="201">
        <v>2.76</v>
      </c>
    </row>
    <row r="143" spans="1:8" ht="35.1" customHeight="1">
      <c r="A143" s="165"/>
      <c r="B143" s="218" t="s">
        <v>202</v>
      </c>
      <c r="C143" s="212" t="s">
        <v>203</v>
      </c>
      <c r="D143" s="219">
        <v>100</v>
      </c>
      <c r="E143" s="201">
        <v>14.3</v>
      </c>
      <c r="F143" s="201">
        <v>2.65</v>
      </c>
      <c r="G143" s="201">
        <v>0.1</v>
      </c>
      <c r="H143" s="201">
        <v>1.05</v>
      </c>
    </row>
    <row r="144" spans="1:8" ht="35.1" customHeight="1">
      <c r="A144" s="165"/>
      <c r="B144" s="218" t="s">
        <v>204</v>
      </c>
      <c r="C144" s="212"/>
      <c r="D144" s="219">
        <v>150</v>
      </c>
      <c r="E144" s="201">
        <v>96.878</v>
      </c>
      <c r="F144" s="201">
        <v>20.498999999999999</v>
      </c>
      <c r="G144" s="201">
        <v>0.36699999999999999</v>
      </c>
      <c r="H144" s="201">
        <v>6.5500000000000007</v>
      </c>
    </row>
    <row r="145" spans="1:8" ht="35.1" customHeight="1">
      <c r="A145" s="166"/>
      <c r="B145" s="275" t="s">
        <v>52</v>
      </c>
      <c r="C145" s="276" t="s">
        <v>53</v>
      </c>
      <c r="D145" s="219">
        <v>15</v>
      </c>
      <c r="E145" s="201">
        <v>74.821349999999995</v>
      </c>
      <c r="F145" s="201">
        <v>0.59024999999999994</v>
      </c>
      <c r="G145" s="201">
        <v>8.0373000000000001</v>
      </c>
      <c r="H145" s="201">
        <v>6.1349999999999995E-2</v>
      </c>
    </row>
    <row r="146" spans="1:8" ht="35.1" customHeight="1">
      <c r="A146" s="166"/>
      <c r="B146" s="275" t="s">
        <v>54</v>
      </c>
      <c r="C146" s="276" t="s">
        <v>55</v>
      </c>
      <c r="D146" s="219">
        <v>15</v>
      </c>
      <c r="E146" s="201">
        <v>91.7</v>
      </c>
      <c r="F146" s="201">
        <v>0.221</v>
      </c>
      <c r="G146" s="201">
        <v>8.01</v>
      </c>
      <c r="H146" s="201">
        <v>3.83</v>
      </c>
    </row>
    <row r="147" spans="1:8" ht="35.1" customHeight="1">
      <c r="A147" s="166"/>
      <c r="B147" s="202" t="s">
        <v>35</v>
      </c>
      <c r="C147" s="222"/>
      <c r="D147" s="219">
        <v>30</v>
      </c>
      <c r="E147" s="201">
        <v>72.644999999999996</v>
      </c>
      <c r="F147" s="201">
        <v>15.435</v>
      </c>
      <c r="G147" s="201">
        <v>0.46499999999999997</v>
      </c>
      <c r="H147" s="201">
        <v>2.61</v>
      </c>
    </row>
    <row r="148" spans="1:8" ht="35.1" customHeight="1">
      <c r="A148" s="156"/>
      <c r="B148" s="202" t="s">
        <v>130</v>
      </c>
      <c r="C148" s="222"/>
      <c r="D148" s="219">
        <v>100</v>
      </c>
      <c r="E148" s="201">
        <v>18.899999999999999</v>
      </c>
      <c r="F148" s="201">
        <v>4.5</v>
      </c>
      <c r="G148" s="201">
        <v>0.1</v>
      </c>
      <c r="H148" s="201">
        <v>0.8</v>
      </c>
    </row>
    <row r="149" spans="1:8" ht="35.1" customHeight="1">
      <c r="A149" s="157"/>
      <c r="B149" s="202" t="s">
        <v>77</v>
      </c>
      <c r="C149" s="222"/>
      <c r="D149" s="219">
        <v>70</v>
      </c>
      <c r="E149" s="201">
        <v>33.653199999999998</v>
      </c>
      <c r="F149" s="201">
        <v>9.4359999999999999</v>
      </c>
      <c r="G149" s="201">
        <v>0</v>
      </c>
      <c r="H149" s="201">
        <v>0</v>
      </c>
    </row>
    <row r="150" spans="1:8" ht="18.95" customHeight="1">
      <c r="A150" s="379" t="s">
        <v>12</v>
      </c>
      <c r="B150" s="380"/>
      <c r="C150" s="381"/>
      <c r="D150" s="277"/>
      <c r="E150" s="250">
        <f>SUM(E139:E149)</f>
        <v>916.63555000000008</v>
      </c>
      <c r="F150" s="250">
        <f t="shared" ref="F150:H150" si="0">SUM(F139:F149)</f>
        <v>127.63225</v>
      </c>
      <c r="G150" s="250">
        <f t="shared" si="0"/>
        <v>32.363800000000005</v>
      </c>
      <c r="H150" s="250">
        <f t="shared" si="0"/>
        <v>35.543849999999999</v>
      </c>
    </row>
    <row r="151" spans="1:8" ht="18.95" customHeight="1">
      <c r="A151" s="369" t="s">
        <v>78</v>
      </c>
      <c r="B151" s="370"/>
      <c r="C151" s="370"/>
      <c r="D151" s="371"/>
      <c r="E151" s="278">
        <f>AVERAGE(E22,E55,E84,E118,E150)</f>
        <v>809.32893000000001</v>
      </c>
      <c r="F151" s="96">
        <f>AVERAGE(F22,F55,F84,F118,F150)</f>
        <v>107.76613999999999</v>
      </c>
      <c r="G151" s="96">
        <f>AVERAGE(G22,G55,G84,G118,G150)</f>
        <v>31.027830000000002</v>
      </c>
      <c r="H151" s="96">
        <f>AVERAGE(H22,H55,H84,H118,H150)</f>
        <v>28.129180000000002</v>
      </c>
    </row>
    <row r="152" spans="1:8" ht="18.95" customHeight="1">
      <c r="A152" s="113"/>
      <c r="B152" s="95"/>
      <c r="C152" s="372" t="s">
        <v>79</v>
      </c>
      <c r="D152" s="373"/>
      <c r="E152" s="251"/>
      <c r="F152" s="203">
        <f>(F151*4)/E151*100</f>
        <v>53.261973472269176</v>
      </c>
      <c r="G152" s="203">
        <f>(G151*9)/E151*100</f>
        <v>34.503952552394239</v>
      </c>
      <c r="H152" s="203">
        <f>(H151*4)/E151*100</f>
        <v>13.902471026211801</v>
      </c>
    </row>
    <row r="153" spans="1:8" ht="18.95" customHeight="1">
      <c r="A153" s="114"/>
      <c r="B153" s="115"/>
      <c r="C153" s="364" t="s">
        <v>80</v>
      </c>
      <c r="D153" s="365"/>
      <c r="E153" s="279" t="s">
        <v>81</v>
      </c>
      <c r="F153" s="204" t="s">
        <v>82</v>
      </c>
      <c r="G153" s="204" t="s">
        <v>83</v>
      </c>
      <c r="H153" s="204" t="s">
        <v>84</v>
      </c>
    </row>
    <row r="154" spans="1:8" ht="18.95" customHeight="1">
      <c r="A154" s="348" t="s">
        <v>13</v>
      </c>
      <c r="B154" s="348"/>
      <c r="C154" s="348"/>
      <c r="D154" s="348"/>
      <c r="E154" s="358"/>
      <c r="F154" s="358"/>
      <c r="G154" s="358"/>
      <c r="H154" s="358"/>
    </row>
    <row r="155" spans="1:8" ht="18.95" customHeight="1">
      <c r="A155" s="359" t="s">
        <v>14</v>
      </c>
      <c r="B155" s="360"/>
      <c r="C155" s="360"/>
      <c r="D155" s="360"/>
      <c r="E155" s="360"/>
      <c r="F155" s="360"/>
      <c r="G155" s="360"/>
      <c r="H155" s="361"/>
    </row>
    <row r="156" spans="1:8" ht="18.95" customHeight="1">
      <c r="A156" s="349" t="s">
        <v>15</v>
      </c>
      <c r="B156" s="350"/>
      <c r="C156" s="350"/>
      <c r="D156" s="350"/>
      <c r="E156" s="350"/>
      <c r="F156" s="350"/>
      <c r="G156" s="350"/>
      <c r="H156" s="351"/>
    </row>
    <row r="157" spans="1:8" ht="18.95" customHeight="1">
      <c r="A157" s="352" t="s">
        <v>16</v>
      </c>
      <c r="B157" s="353"/>
      <c r="C157" s="353"/>
      <c r="D157" s="353"/>
      <c r="E157" s="353"/>
      <c r="F157" s="353"/>
      <c r="G157" s="353"/>
      <c r="H157" s="354"/>
    </row>
    <row r="158" spans="1:8" ht="18.95" customHeight="1">
      <c r="A158" s="352" t="s">
        <v>17</v>
      </c>
      <c r="B158" s="353"/>
      <c r="C158" s="353"/>
      <c r="D158" s="353"/>
      <c r="E158" s="353"/>
      <c r="F158" s="353"/>
      <c r="G158" s="353"/>
      <c r="H158" s="354"/>
    </row>
    <row r="159" spans="1:8" ht="18.95" customHeight="1">
      <c r="A159" s="352" t="s">
        <v>18</v>
      </c>
      <c r="B159" s="353"/>
      <c r="C159" s="353"/>
      <c r="D159" s="353"/>
      <c r="E159" s="353"/>
      <c r="F159" s="353"/>
      <c r="G159" s="353"/>
      <c r="H159" s="354"/>
    </row>
    <row r="160" spans="1:8" ht="18.95" customHeight="1">
      <c r="A160" s="355" t="s">
        <v>19</v>
      </c>
      <c r="B160" s="356"/>
      <c r="C160" s="356"/>
      <c r="D160" s="356"/>
      <c r="E160" s="356"/>
      <c r="F160" s="356"/>
      <c r="G160" s="356"/>
      <c r="H160" s="357"/>
    </row>
    <row r="161" spans="1:8" ht="18.95" customHeight="1">
      <c r="A161" s="348" t="s">
        <v>20</v>
      </c>
      <c r="B161" s="348"/>
      <c r="C161" s="348"/>
      <c r="D161" s="348"/>
      <c r="E161" s="348"/>
      <c r="F161" s="348"/>
      <c r="G161" s="348"/>
      <c r="H161" s="348"/>
    </row>
    <row r="162" spans="1:8" ht="18.95" customHeight="1">
      <c r="A162" s="228" t="s">
        <v>21</v>
      </c>
      <c r="B162" s="84" t="s">
        <v>22</v>
      </c>
      <c r="C162" s="84"/>
      <c r="D162" s="84"/>
      <c r="E162" s="85"/>
      <c r="F162" s="85"/>
      <c r="G162" s="85"/>
      <c r="H162" s="229"/>
    </row>
    <row r="163" spans="1:8" ht="18.95" customHeight="1">
      <c r="A163" s="83" t="s">
        <v>23</v>
      </c>
      <c r="B163" s="86" t="s">
        <v>24</v>
      </c>
      <c r="C163" s="86"/>
      <c r="D163" s="86"/>
      <c r="E163" s="87"/>
      <c r="F163" s="87"/>
      <c r="G163" s="87"/>
      <c r="H163" s="88"/>
    </row>
    <row r="164" spans="1:8" ht="18.95" customHeight="1">
      <c r="A164" s="89" t="s">
        <v>25</v>
      </c>
      <c r="B164" s="90" t="s">
        <v>26</v>
      </c>
      <c r="C164" s="90"/>
      <c r="D164" s="90"/>
      <c r="E164" s="91"/>
      <c r="F164" s="91"/>
      <c r="G164" s="91"/>
      <c r="H164" s="92"/>
    </row>
    <row r="165" spans="1:8" ht="18.95" customHeight="1">
      <c r="A165" s="362"/>
      <c r="B165" s="362"/>
      <c r="C165" s="362"/>
      <c r="D165" s="362"/>
      <c r="E165" s="362"/>
      <c r="F165" s="362"/>
      <c r="G165" s="362"/>
      <c r="H165" s="362"/>
    </row>
    <row r="166" spans="1:8" ht="18.95" customHeight="1">
      <c r="A166" s="363"/>
      <c r="B166" s="363"/>
      <c r="C166" s="363"/>
      <c r="D166" s="363"/>
      <c r="E166" s="363"/>
      <c r="F166" s="363"/>
      <c r="G166" s="363"/>
      <c r="H166" s="363"/>
    </row>
    <row r="167" spans="1:8">
      <c r="A167" s="6"/>
      <c r="B167" s="6"/>
      <c r="C167" s="6"/>
      <c r="D167" s="6"/>
      <c r="E167" s="6"/>
      <c r="F167" s="6"/>
      <c r="G167" s="6"/>
      <c r="H167" s="6"/>
    </row>
  </sheetData>
  <mergeCells count="61">
    <mergeCell ref="A154:H154"/>
    <mergeCell ref="A1:B5"/>
    <mergeCell ref="C1:C8"/>
    <mergeCell ref="A6:B6"/>
    <mergeCell ref="A151:D151"/>
    <mergeCell ref="C152:D152"/>
    <mergeCell ref="C153:D153"/>
    <mergeCell ref="A150:C150"/>
    <mergeCell ref="A34:B38"/>
    <mergeCell ref="C34:C41"/>
    <mergeCell ref="A39:B39"/>
    <mergeCell ref="A67:B71"/>
    <mergeCell ref="C67:C74"/>
    <mergeCell ref="A72:B72"/>
    <mergeCell ref="A96:B100"/>
    <mergeCell ref="C96:C103"/>
    <mergeCell ref="A161:H161"/>
    <mergeCell ref="A165:H165"/>
    <mergeCell ref="A166:H166"/>
    <mergeCell ref="A155:H155"/>
    <mergeCell ref="A156:H156"/>
    <mergeCell ref="A157:H157"/>
    <mergeCell ref="A158:H158"/>
    <mergeCell ref="A160:H160"/>
    <mergeCell ref="A159:H159"/>
    <mergeCell ref="A101:B101"/>
    <mergeCell ref="A85:H85"/>
    <mergeCell ref="A86:H86"/>
    <mergeCell ref="A87:H87"/>
    <mergeCell ref="A88:H88"/>
    <mergeCell ref="A89:H89"/>
    <mergeCell ref="A90:H90"/>
    <mergeCell ref="A91:H91"/>
    <mergeCell ref="A92:H92"/>
    <mergeCell ref="A130:B134"/>
    <mergeCell ref="C130:C137"/>
    <mergeCell ref="A135:B135"/>
    <mergeCell ref="A119:H119"/>
    <mergeCell ref="A120:H120"/>
    <mergeCell ref="A121:H121"/>
    <mergeCell ref="A122:H122"/>
    <mergeCell ref="A123:H123"/>
    <mergeCell ref="A124:H124"/>
    <mergeCell ref="A125:H125"/>
    <mergeCell ref="A126:H126"/>
    <mergeCell ref="A61:H61"/>
    <mergeCell ref="A62:H62"/>
    <mergeCell ref="A63:H63"/>
    <mergeCell ref="A23:H23"/>
    <mergeCell ref="A24:H24"/>
    <mergeCell ref="A25:H25"/>
    <mergeCell ref="A26:H26"/>
    <mergeCell ref="A27:H27"/>
    <mergeCell ref="A28:H28"/>
    <mergeCell ref="A29:H29"/>
    <mergeCell ref="A30:H30"/>
    <mergeCell ref="A56:H56"/>
    <mergeCell ref="A57:H57"/>
    <mergeCell ref="A58:H58"/>
    <mergeCell ref="A59:H59"/>
    <mergeCell ref="A60:H60"/>
  </mergeCells>
  <pageMargins left="0.25" right="0.25" top="0.75" bottom="0.75" header="0.3" footer="0.3"/>
  <pageSetup paperSize="9" scale="39" fitToHeight="0" orientation="landscape" r:id="rId1"/>
  <rowBreaks count="4" manualBreakCount="4">
    <brk id="33" max="7" man="1"/>
    <brk id="66" max="7" man="1"/>
    <brk id="95" max="7" man="1"/>
    <brk id="129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6A9F4-72DC-40FA-91ED-1C67058D9D6D}">
  <sheetPr>
    <pageSetUpPr fitToPage="1"/>
  </sheetPr>
  <dimension ref="A1:W167"/>
  <sheetViews>
    <sheetView topLeftCell="A8" zoomScale="60" zoomScaleNormal="60" workbookViewId="0">
      <selection activeCell="B21" sqref="B21:H21"/>
    </sheetView>
  </sheetViews>
  <sheetFormatPr defaultColWidth="9.25" defaultRowHeight="15"/>
  <cols>
    <col min="1" max="1" width="30.625" style="2" customWidth="1"/>
    <col min="2" max="2" width="100.625" style="2" customWidth="1"/>
    <col min="3" max="3" width="120.625" style="2" customWidth="1"/>
    <col min="4" max="8" width="16.625" style="1" customWidth="1"/>
    <col min="9" max="16384" width="9.25" style="2"/>
  </cols>
  <sheetData>
    <row r="1" spans="1:8" ht="18.95" customHeight="1">
      <c r="A1" s="347" t="e" vm="1">
        <v>#VALUE!</v>
      </c>
      <c r="B1" s="347"/>
      <c r="C1" s="366" t="e" vm="2">
        <v>#VALUE!</v>
      </c>
      <c r="D1" s="78"/>
      <c r="E1" s="78"/>
      <c r="F1" s="78"/>
      <c r="G1" s="78"/>
      <c r="H1" s="78"/>
    </row>
    <row r="2" spans="1:8" ht="18.95" customHeight="1">
      <c r="A2" s="347"/>
      <c r="B2" s="347"/>
      <c r="C2" s="366"/>
      <c r="D2" s="78"/>
      <c r="E2" s="78"/>
      <c r="F2" s="78"/>
      <c r="G2" s="78"/>
      <c r="H2" s="78"/>
    </row>
    <row r="3" spans="1:8" ht="18.95" customHeight="1">
      <c r="A3" s="347"/>
      <c r="B3" s="347"/>
      <c r="C3" s="366"/>
      <c r="D3" s="78"/>
      <c r="E3" s="78"/>
      <c r="F3" s="78"/>
      <c r="G3" s="78"/>
      <c r="H3" s="78"/>
    </row>
    <row r="4" spans="1:8" ht="18.95" customHeight="1">
      <c r="A4" s="347"/>
      <c r="B4" s="347"/>
      <c r="C4" s="366"/>
      <c r="D4" s="78"/>
      <c r="E4" s="78"/>
      <c r="F4" s="78"/>
      <c r="G4" s="78"/>
      <c r="H4" s="78"/>
    </row>
    <row r="5" spans="1:8" ht="18.95" customHeight="1">
      <c r="A5" s="347"/>
      <c r="B5" s="347"/>
      <c r="C5" s="366"/>
      <c r="D5" s="78"/>
      <c r="E5" s="78"/>
      <c r="F5" s="78"/>
      <c r="G5" s="78"/>
      <c r="H5" s="78"/>
    </row>
    <row r="6" spans="1:8" ht="30">
      <c r="A6" s="368" t="s">
        <v>0</v>
      </c>
      <c r="B6" s="368"/>
      <c r="C6" s="366"/>
      <c r="D6" s="78"/>
      <c r="E6" s="78"/>
      <c r="F6" s="78"/>
      <c r="G6" s="78"/>
      <c r="H6" s="78"/>
    </row>
    <row r="7" spans="1:8" ht="30">
      <c r="A7" s="124" t="s">
        <v>1</v>
      </c>
      <c r="B7" s="124"/>
      <c r="C7" s="366"/>
      <c r="D7" s="78"/>
      <c r="E7" s="78"/>
      <c r="F7" s="78"/>
      <c r="G7" s="78"/>
      <c r="H7" s="78"/>
    </row>
    <row r="8" spans="1:8" ht="30">
      <c r="A8" s="79" t="s">
        <v>205</v>
      </c>
      <c r="B8" s="80">
        <v>46286</v>
      </c>
      <c r="C8" s="367"/>
      <c r="D8" s="81"/>
      <c r="E8" s="81"/>
      <c r="F8" s="78"/>
      <c r="G8" s="78"/>
      <c r="H8" s="78"/>
    </row>
    <row r="9" spans="1:8" s="3" customFormat="1" ht="50.1" customHeight="1">
      <c r="A9" s="205" t="s">
        <v>3</v>
      </c>
      <c r="B9" s="206" t="s">
        <v>4</v>
      </c>
      <c r="C9" s="207" t="s">
        <v>5</v>
      </c>
      <c r="D9" s="208" t="s">
        <v>6</v>
      </c>
      <c r="E9" s="208" t="s">
        <v>7</v>
      </c>
      <c r="F9" s="208" t="s">
        <v>8</v>
      </c>
      <c r="G9" s="208" t="s">
        <v>9</v>
      </c>
      <c r="H9" s="208" t="s">
        <v>10</v>
      </c>
    </row>
    <row r="10" spans="1:8" s="87" customFormat="1" ht="35.1" customHeight="1">
      <c r="A10" s="280"/>
      <c r="B10" s="245" t="s">
        <v>206</v>
      </c>
      <c r="C10" s="211" t="s">
        <v>207</v>
      </c>
      <c r="D10" s="201">
        <v>135</v>
      </c>
      <c r="E10" s="201">
        <v>135.32670000000002</v>
      </c>
      <c r="F10" s="201">
        <v>5.6281499999999998</v>
      </c>
      <c r="G10" s="201">
        <v>8.0257500000000004</v>
      </c>
      <c r="H10" s="201">
        <v>10.775700000000001</v>
      </c>
    </row>
    <row r="11" spans="1:8" s="87" customFormat="1" ht="35.1" customHeight="1">
      <c r="A11" s="152" t="s">
        <v>11</v>
      </c>
      <c r="B11" s="245" t="s">
        <v>208</v>
      </c>
      <c r="C11" s="212" t="s">
        <v>209</v>
      </c>
      <c r="D11" s="213">
        <v>15</v>
      </c>
      <c r="E11" s="201">
        <v>18.252299999999998</v>
      </c>
      <c r="F11" s="201">
        <v>2.1973499999999997</v>
      </c>
      <c r="G11" s="201">
        <v>0.9757499999999999</v>
      </c>
      <c r="H11" s="201">
        <v>0.60930000000000006</v>
      </c>
    </row>
    <row r="12" spans="1:8" s="87" customFormat="1" ht="35.1" customHeight="1">
      <c r="A12" s="173"/>
      <c r="B12" s="245" t="s">
        <v>43</v>
      </c>
      <c r="C12" s="212" t="s">
        <v>44</v>
      </c>
      <c r="D12" s="219">
        <v>75</v>
      </c>
      <c r="E12" s="201">
        <v>118.125</v>
      </c>
      <c r="F12" s="201">
        <v>19.593749999999996</v>
      </c>
      <c r="G12" s="201">
        <v>3.5531250000000001</v>
      </c>
      <c r="H12" s="201">
        <v>1.7062500000000003</v>
      </c>
    </row>
    <row r="13" spans="1:8" s="87" customFormat="1" ht="35.1" customHeight="1">
      <c r="A13" s="174"/>
      <c r="B13" s="202" t="s">
        <v>123</v>
      </c>
      <c r="C13" s="212" t="s">
        <v>210</v>
      </c>
      <c r="D13" s="219">
        <v>75</v>
      </c>
      <c r="E13" s="201">
        <v>117.51300000000001</v>
      </c>
      <c r="F13" s="201">
        <v>25.047000000000001</v>
      </c>
      <c r="G13" s="201">
        <v>0.75900000000000001</v>
      </c>
      <c r="H13" s="201">
        <v>3.8940000000000001</v>
      </c>
    </row>
    <row r="14" spans="1:8" s="87" customFormat="1" ht="35.1" customHeight="1">
      <c r="A14" s="174"/>
      <c r="B14" s="202" t="s">
        <v>211</v>
      </c>
      <c r="C14" s="212" t="s">
        <v>36</v>
      </c>
      <c r="D14" s="219">
        <v>100</v>
      </c>
      <c r="E14" s="201">
        <v>35.6</v>
      </c>
      <c r="F14" s="201">
        <v>6.16</v>
      </c>
      <c r="G14" s="201">
        <v>0.22</v>
      </c>
      <c r="H14" s="201">
        <v>0.66</v>
      </c>
    </row>
    <row r="15" spans="1:8" s="87" customFormat="1" ht="35.1" customHeight="1">
      <c r="A15" s="174"/>
      <c r="B15" s="202" t="s">
        <v>212</v>
      </c>
      <c r="C15" s="212" t="s">
        <v>213</v>
      </c>
      <c r="D15" s="219">
        <v>100</v>
      </c>
      <c r="E15" s="201">
        <v>41.8</v>
      </c>
      <c r="F15" s="201">
        <v>9.5950000000000006</v>
      </c>
      <c r="G15" s="201">
        <v>0.19700000000000001</v>
      </c>
      <c r="H15" s="201">
        <v>1.7110000000000001</v>
      </c>
    </row>
    <row r="16" spans="1:8" s="87" customFormat="1" ht="35.1" customHeight="1">
      <c r="A16" s="174"/>
      <c r="B16" s="202" t="s">
        <v>214</v>
      </c>
      <c r="C16" s="234" t="s">
        <v>215</v>
      </c>
      <c r="D16" s="219">
        <v>150</v>
      </c>
      <c r="E16" s="201">
        <v>61.210000000000008</v>
      </c>
      <c r="F16" s="201">
        <v>12.350000000000001</v>
      </c>
      <c r="G16" s="201">
        <v>0.54999999999999993</v>
      </c>
      <c r="H16" s="201">
        <v>4.1900000000000004</v>
      </c>
    </row>
    <row r="17" spans="1:23" s="87" customFormat="1" ht="35.1" customHeight="1">
      <c r="A17" s="174"/>
      <c r="B17" s="281" t="s">
        <v>52</v>
      </c>
      <c r="C17" s="215" t="s">
        <v>53</v>
      </c>
      <c r="D17" s="219">
        <v>15</v>
      </c>
      <c r="E17" s="201">
        <v>74.821349999999995</v>
      </c>
      <c r="F17" s="201">
        <v>0.59024999999999994</v>
      </c>
      <c r="G17" s="201">
        <v>8.0373000000000001</v>
      </c>
      <c r="H17" s="201">
        <v>6.1349999999999995E-2</v>
      </c>
      <c r="I17" s="105"/>
      <c r="J17" s="105"/>
      <c r="K17" s="106"/>
      <c r="L17" s="106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</row>
    <row r="18" spans="1:23" s="87" customFormat="1" ht="35.1" customHeight="1">
      <c r="A18" s="174"/>
      <c r="B18" s="202" t="s">
        <v>54</v>
      </c>
      <c r="C18" s="215" t="s">
        <v>55</v>
      </c>
      <c r="D18" s="219">
        <v>15</v>
      </c>
      <c r="E18" s="201">
        <v>91.7</v>
      </c>
      <c r="F18" s="201">
        <v>0.221</v>
      </c>
      <c r="G18" s="201">
        <v>8.01</v>
      </c>
      <c r="H18" s="201">
        <v>3.83</v>
      </c>
      <c r="I18" s="105"/>
      <c r="J18" s="105"/>
      <c r="K18" s="106"/>
      <c r="L18" s="106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</row>
    <row r="19" spans="1:23" s="87" customFormat="1" ht="35.1" customHeight="1">
      <c r="A19" s="175"/>
      <c r="B19" s="202" t="s">
        <v>35</v>
      </c>
      <c r="C19" s="212"/>
      <c r="D19" s="219">
        <v>30</v>
      </c>
      <c r="E19" s="201">
        <v>72.644999999999996</v>
      </c>
      <c r="F19" s="201">
        <v>15.435</v>
      </c>
      <c r="G19" s="201">
        <v>0.46499999999999997</v>
      </c>
      <c r="H19" s="201">
        <v>2.61</v>
      </c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</row>
    <row r="20" spans="1:23" s="87" customFormat="1" ht="35.1" customHeight="1">
      <c r="A20" s="176"/>
      <c r="B20" s="202" t="s">
        <v>111</v>
      </c>
      <c r="C20" s="212"/>
      <c r="D20" s="219">
        <v>100</v>
      </c>
      <c r="E20" s="201">
        <v>35.628</v>
      </c>
      <c r="F20" s="201">
        <v>9.1199999999999992</v>
      </c>
      <c r="G20" s="201">
        <v>0.1</v>
      </c>
      <c r="H20" s="201">
        <v>1.1000000000000001</v>
      </c>
      <c r="K20" s="147"/>
      <c r="L20" s="143"/>
      <c r="M20" s="148"/>
      <c r="N20" s="45"/>
      <c r="O20" s="46"/>
      <c r="P20" s="46"/>
      <c r="Q20" s="46"/>
      <c r="R20" s="46"/>
      <c r="S20" s="107"/>
      <c r="T20" s="107"/>
      <c r="U20" s="107"/>
      <c r="V20" s="107"/>
      <c r="W20" s="107"/>
    </row>
    <row r="21" spans="1:23" s="87" customFormat="1" ht="35.1" customHeight="1">
      <c r="A21" s="177"/>
      <c r="B21" s="202" t="s">
        <v>37</v>
      </c>
      <c r="C21" s="212"/>
      <c r="D21" s="219">
        <v>70</v>
      </c>
      <c r="E21" s="201">
        <v>34.5</v>
      </c>
      <c r="F21" s="201">
        <v>6.97</v>
      </c>
      <c r="G21" s="201">
        <v>0.45</v>
      </c>
      <c r="H21" s="201">
        <v>0.52</v>
      </c>
      <c r="K21" s="147"/>
      <c r="L21" s="143"/>
      <c r="M21" s="139"/>
      <c r="N21" s="45"/>
      <c r="O21" s="46"/>
      <c r="P21" s="46"/>
      <c r="Q21" s="46"/>
      <c r="R21" s="46"/>
      <c r="S21" s="107"/>
      <c r="T21" s="107"/>
      <c r="U21" s="107"/>
      <c r="V21" s="107"/>
      <c r="W21" s="107"/>
    </row>
    <row r="22" spans="1:23" s="3" customFormat="1" ht="18.95" customHeight="1">
      <c r="A22" s="150"/>
      <c r="B22" s="225"/>
      <c r="C22" s="225" t="s">
        <v>12</v>
      </c>
      <c r="D22" s="226"/>
      <c r="E22" s="227">
        <f>SUM(E10:E21)</f>
        <v>837.12135000000001</v>
      </c>
      <c r="F22" s="227">
        <f>SUM(F10:F21)</f>
        <v>112.9075</v>
      </c>
      <c r="G22" s="227">
        <f>SUM(G10:G21)</f>
        <v>31.342925000000001</v>
      </c>
      <c r="H22" s="227">
        <f>SUM(H10:H21)</f>
        <v>31.667600000000004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8.95" customHeight="1">
      <c r="A23" s="377" t="s">
        <v>13</v>
      </c>
      <c r="B23" s="377"/>
      <c r="C23" s="377"/>
      <c r="D23" s="377"/>
      <c r="E23" s="377"/>
      <c r="F23" s="377"/>
      <c r="G23" s="377"/>
      <c r="H23" s="377"/>
    </row>
    <row r="24" spans="1:23" ht="18.95" customHeight="1">
      <c r="A24" s="359" t="s">
        <v>14</v>
      </c>
      <c r="B24" s="360"/>
      <c r="C24" s="360"/>
      <c r="D24" s="360"/>
      <c r="E24" s="360"/>
      <c r="F24" s="360"/>
      <c r="G24" s="360"/>
      <c r="H24" s="361"/>
    </row>
    <row r="25" spans="1:23" ht="18.95" customHeight="1">
      <c r="A25" s="349" t="s">
        <v>15</v>
      </c>
      <c r="B25" s="350"/>
      <c r="C25" s="350"/>
      <c r="D25" s="350"/>
      <c r="E25" s="350"/>
      <c r="F25" s="350"/>
      <c r="G25" s="350"/>
      <c r="H25" s="351"/>
    </row>
    <row r="26" spans="1:23" ht="18.95" customHeight="1">
      <c r="A26" s="352" t="s">
        <v>16</v>
      </c>
      <c r="B26" s="353"/>
      <c r="C26" s="353"/>
      <c r="D26" s="353"/>
      <c r="E26" s="353"/>
      <c r="F26" s="353"/>
      <c r="G26" s="353"/>
      <c r="H26" s="354"/>
    </row>
    <row r="27" spans="1:23" ht="18.95" customHeight="1">
      <c r="A27" s="352" t="s">
        <v>17</v>
      </c>
      <c r="B27" s="353"/>
      <c r="C27" s="353"/>
      <c r="D27" s="353"/>
      <c r="E27" s="353"/>
      <c r="F27" s="353"/>
      <c r="G27" s="353"/>
      <c r="H27" s="354"/>
    </row>
    <row r="28" spans="1:23" ht="18.95" customHeight="1">
      <c r="A28" s="352" t="s">
        <v>18</v>
      </c>
      <c r="B28" s="353"/>
      <c r="C28" s="353"/>
      <c r="D28" s="353"/>
      <c r="E28" s="353"/>
      <c r="F28" s="353"/>
      <c r="G28" s="353"/>
      <c r="H28" s="354"/>
    </row>
    <row r="29" spans="1:23" ht="18.95" customHeight="1">
      <c r="A29" s="355" t="s">
        <v>19</v>
      </c>
      <c r="B29" s="356"/>
      <c r="C29" s="356"/>
      <c r="D29" s="356"/>
      <c r="E29" s="356"/>
      <c r="F29" s="356"/>
      <c r="G29" s="356"/>
      <c r="H29" s="357"/>
    </row>
    <row r="30" spans="1:23" ht="18.95" customHeight="1">
      <c r="A30" s="348" t="s">
        <v>20</v>
      </c>
      <c r="B30" s="348"/>
      <c r="C30" s="348"/>
      <c r="D30" s="348"/>
      <c r="E30" s="348"/>
      <c r="F30" s="348"/>
      <c r="G30" s="348"/>
      <c r="H30" s="348"/>
    </row>
    <row r="31" spans="1:23" ht="18.95" customHeight="1">
      <c r="A31" s="228" t="s">
        <v>21</v>
      </c>
      <c r="B31" s="84" t="s">
        <v>22</v>
      </c>
      <c r="C31" s="84"/>
      <c r="D31" s="116"/>
      <c r="E31" s="117"/>
      <c r="F31" s="117"/>
      <c r="G31" s="117"/>
      <c r="H31" s="282"/>
    </row>
    <row r="32" spans="1:23" ht="18.95" customHeight="1">
      <c r="A32" s="83" t="s">
        <v>23</v>
      </c>
      <c r="B32" s="86" t="s">
        <v>24</v>
      </c>
      <c r="C32" s="86"/>
      <c r="D32" s="118"/>
      <c r="E32" s="78"/>
      <c r="F32" s="78"/>
      <c r="G32" s="78"/>
      <c r="H32" s="119"/>
    </row>
    <row r="33" spans="1:23" ht="18.95" customHeight="1">
      <c r="A33" s="89" t="s">
        <v>25</v>
      </c>
      <c r="B33" s="90" t="s">
        <v>26</v>
      </c>
      <c r="C33" s="90"/>
      <c r="D33" s="120"/>
      <c r="E33" s="81"/>
      <c r="F33" s="81"/>
      <c r="G33" s="81"/>
      <c r="H33" s="121"/>
    </row>
    <row r="34" spans="1:23" ht="18.95" customHeight="1">
      <c r="A34" s="347" t="e" vm="1">
        <v>#VALUE!</v>
      </c>
      <c r="B34" s="347"/>
      <c r="C34" s="366" t="e" vm="2">
        <v>#VALUE!</v>
      </c>
      <c r="D34" s="78"/>
      <c r="E34" s="78"/>
      <c r="F34" s="78"/>
      <c r="G34" s="78"/>
      <c r="H34" s="78"/>
    </row>
    <row r="35" spans="1:23" ht="18.95" customHeight="1">
      <c r="A35" s="347"/>
      <c r="B35" s="347"/>
      <c r="C35" s="366"/>
      <c r="D35" s="78"/>
      <c r="E35" s="78"/>
      <c r="F35" s="78"/>
      <c r="G35" s="78"/>
      <c r="H35" s="78"/>
    </row>
    <row r="36" spans="1:23" ht="18.95" customHeight="1">
      <c r="A36" s="347"/>
      <c r="B36" s="347"/>
      <c r="C36" s="366"/>
      <c r="D36" s="78"/>
      <c r="E36" s="78"/>
      <c r="F36" s="78"/>
      <c r="G36" s="78"/>
      <c r="H36" s="78"/>
    </row>
    <row r="37" spans="1:23" ht="18.95" customHeight="1">
      <c r="A37" s="347"/>
      <c r="B37" s="347"/>
      <c r="C37" s="366"/>
      <c r="D37" s="78"/>
      <c r="E37" s="78"/>
      <c r="F37" s="78"/>
      <c r="G37" s="78"/>
      <c r="H37" s="78"/>
    </row>
    <row r="38" spans="1:23" ht="18.95" customHeight="1">
      <c r="A38" s="347"/>
      <c r="B38" s="347"/>
      <c r="C38" s="366"/>
      <c r="D38" s="78"/>
      <c r="E38" s="78"/>
      <c r="F38" s="78"/>
      <c r="G38" s="78"/>
      <c r="H38" s="78"/>
    </row>
    <row r="39" spans="1:23" ht="30">
      <c r="A39" s="368" t="s">
        <v>0</v>
      </c>
      <c r="B39" s="368"/>
      <c r="C39" s="366"/>
      <c r="D39" s="78"/>
      <c r="E39" s="78"/>
      <c r="F39" s="78"/>
      <c r="G39" s="78"/>
      <c r="H39" s="78"/>
    </row>
    <row r="40" spans="1:23" ht="30">
      <c r="A40" s="124" t="s">
        <v>1</v>
      </c>
      <c r="B40" s="124"/>
      <c r="C40" s="366"/>
      <c r="D40" s="78"/>
      <c r="E40" s="78"/>
      <c r="F40" s="78"/>
      <c r="G40" s="78"/>
      <c r="H40" s="78"/>
    </row>
    <row r="41" spans="1:23" ht="30">
      <c r="A41" s="79" t="str">
        <f>A8</f>
        <v>39. nädal</v>
      </c>
      <c r="B41" s="80">
        <f>B8+1</f>
        <v>46287</v>
      </c>
      <c r="C41" s="367"/>
      <c r="D41" s="81"/>
      <c r="E41" s="81"/>
      <c r="F41" s="78"/>
      <c r="G41" s="78"/>
      <c r="H41" s="78"/>
    </row>
    <row r="42" spans="1:23" ht="50.1" customHeight="1">
      <c r="A42" s="205" t="s">
        <v>27</v>
      </c>
      <c r="B42" s="206" t="s">
        <v>4</v>
      </c>
      <c r="C42" s="207" t="s">
        <v>5</v>
      </c>
      <c r="D42" s="208" t="s">
        <v>6</v>
      </c>
      <c r="E42" s="208" t="s">
        <v>7</v>
      </c>
      <c r="F42" s="208" t="s">
        <v>8</v>
      </c>
      <c r="G42" s="208" t="s">
        <v>9</v>
      </c>
      <c r="H42" s="208" t="s">
        <v>10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s="87" customFormat="1" ht="35.1" customHeight="1">
      <c r="A43" s="283"/>
      <c r="B43" s="249" t="s">
        <v>216</v>
      </c>
      <c r="C43" s="232" t="s">
        <v>217</v>
      </c>
      <c r="D43" s="201">
        <v>135</v>
      </c>
      <c r="E43" s="201">
        <v>141.13980000000001</v>
      </c>
      <c r="F43" s="201">
        <v>8.7156000000000002</v>
      </c>
      <c r="G43" s="201">
        <v>10.446300000000001</v>
      </c>
      <c r="H43" s="201">
        <v>4.5454500000000007</v>
      </c>
      <c r="I43" s="105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</row>
    <row r="44" spans="1:23" s="87" customFormat="1" ht="35.1" customHeight="1">
      <c r="A44" s="152" t="s">
        <v>11</v>
      </c>
      <c r="B44" s="249" t="s">
        <v>218</v>
      </c>
      <c r="C44" s="232" t="s">
        <v>219</v>
      </c>
      <c r="D44" s="213">
        <v>15</v>
      </c>
      <c r="E44" s="201">
        <v>15.289349999999999</v>
      </c>
      <c r="F44" s="201">
        <v>2.2505999999999999</v>
      </c>
      <c r="G44" s="201">
        <v>0.50249999999999995</v>
      </c>
      <c r="H44" s="201">
        <v>0.69255</v>
      </c>
      <c r="I44" s="105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</row>
    <row r="45" spans="1:23" s="87" customFormat="1" ht="35.1" customHeight="1">
      <c r="A45" s="173"/>
      <c r="B45" s="245" t="s">
        <v>63</v>
      </c>
      <c r="C45" s="232"/>
      <c r="D45" s="219">
        <v>75</v>
      </c>
      <c r="E45" s="201">
        <v>54.4</v>
      </c>
      <c r="F45" s="201">
        <v>11.6</v>
      </c>
      <c r="G45" s="201">
        <v>7.4999999999999997E-2</v>
      </c>
      <c r="H45" s="201">
        <v>1.42</v>
      </c>
      <c r="I45" s="105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</row>
    <row r="46" spans="1:23" s="87" customFormat="1" ht="35.1" customHeight="1">
      <c r="A46" s="173"/>
      <c r="B46" s="202" t="s">
        <v>152</v>
      </c>
      <c r="C46" s="212" t="s">
        <v>153</v>
      </c>
      <c r="D46" s="219">
        <v>75</v>
      </c>
      <c r="E46" s="201">
        <v>85.8</v>
      </c>
      <c r="F46" s="201">
        <v>12.7</v>
      </c>
      <c r="G46" s="201">
        <v>2.17</v>
      </c>
      <c r="H46" s="201">
        <v>2.91</v>
      </c>
      <c r="I46" s="105"/>
    </row>
    <row r="47" spans="1:23" s="87" customFormat="1" ht="35.1" customHeight="1">
      <c r="A47" s="173"/>
      <c r="B47" s="202" t="s">
        <v>220</v>
      </c>
      <c r="C47" s="212" t="s">
        <v>221</v>
      </c>
      <c r="D47" s="219">
        <v>100</v>
      </c>
      <c r="E47" s="201">
        <v>45.8</v>
      </c>
      <c r="F47" s="201">
        <v>2.5</v>
      </c>
      <c r="G47" s="201">
        <v>3.2</v>
      </c>
      <c r="H47" s="201">
        <v>1.4</v>
      </c>
      <c r="J47" s="107"/>
      <c r="K47" s="107"/>
      <c r="L47" s="107"/>
      <c r="M47" s="107"/>
      <c r="N47" s="107"/>
      <c r="O47" s="107"/>
      <c r="P47" s="107"/>
    </row>
    <row r="48" spans="1:23" s="87" customFormat="1" ht="35.1" customHeight="1">
      <c r="A48" s="173"/>
      <c r="B48" s="202" t="s">
        <v>222</v>
      </c>
      <c r="C48" s="212" t="s">
        <v>223</v>
      </c>
      <c r="D48" s="219">
        <v>100</v>
      </c>
      <c r="E48" s="201">
        <v>55.4</v>
      </c>
      <c r="F48" s="201">
        <v>7.51</v>
      </c>
      <c r="G48" s="201">
        <v>2.12</v>
      </c>
      <c r="H48" s="201">
        <v>0.36</v>
      </c>
      <c r="I48" s="105"/>
      <c r="J48" s="107"/>
      <c r="K48" s="107"/>
      <c r="L48" s="107"/>
      <c r="M48" s="107"/>
      <c r="N48" s="107"/>
      <c r="O48" s="107"/>
      <c r="P48" s="108"/>
    </row>
    <row r="49" spans="1:22" s="87" customFormat="1" ht="35.1" customHeight="1">
      <c r="A49" s="173"/>
      <c r="B49" s="202" t="s">
        <v>224</v>
      </c>
      <c r="C49" s="212" t="s">
        <v>225</v>
      </c>
      <c r="D49" s="219">
        <v>150</v>
      </c>
      <c r="E49" s="201">
        <v>99.465000000000003</v>
      </c>
      <c r="F49" s="201">
        <v>20.173999999999999</v>
      </c>
      <c r="G49" s="201">
        <v>0.55200000000000005</v>
      </c>
      <c r="H49" s="201">
        <v>6.7000000000000011</v>
      </c>
      <c r="I49" s="105"/>
      <c r="J49" s="107"/>
      <c r="K49" s="107"/>
      <c r="L49" s="107"/>
      <c r="M49" s="107"/>
      <c r="N49" s="107"/>
      <c r="O49" s="107"/>
      <c r="P49" s="107"/>
    </row>
    <row r="50" spans="1:22" s="87" customFormat="1" ht="35.1" customHeight="1">
      <c r="A50" s="173"/>
      <c r="B50" s="233" t="s">
        <v>52</v>
      </c>
      <c r="C50" s="215" t="s">
        <v>226</v>
      </c>
      <c r="D50" s="219">
        <v>15</v>
      </c>
      <c r="E50" s="201">
        <v>74.821349999999995</v>
      </c>
      <c r="F50" s="201">
        <v>0.59024999999999994</v>
      </c>
      <c r="G50" s="201">
        <v>8.0373000000000001</v>
      </c>
      <c r="H50" s="201">
        <v>6.1349999999999995E-2</v>
      </c>
      <c r="J50" s="107"/>
      <c r="K50" s="107"/>
      <c r="L50" s="107"/>
      <c r="M50" s="107"/>
      <c r="N50" s="107"/>
      <c r="O50" s="107"/>
      <c r="P50" s="107"/>
    </row>
    <row r="51" spans="1:22" s="87" customFormat="1" ht="35.1" customHeight="1">
      <c r="A51" s="174"/>
      <c r="B51" s="281" t="s">
        <v>54</v>
      </c>
      <c r="C51" s="215" t="s">
        <v>172</v>
      </c>
      <c r="D51" s="200">
        <v>15</v>
      </c>
      <c r="E51" s="201">
        <v>91.7</v>
      </c>
      <c r="F51" s="201">
        <v>0.221</v>
      </c>
      <c r="G51" s="201">
        <v>8.01</v>
      </c>
      <c r="H51" s="201">
        <v>3.83</v>
      </c>
      <c r="J51" s="107"/>
      <c r="K51" s="107"/>
      <c r="L51" s="107"/>
      <c r="M51" s="107"/>
      <c r="N51" s="106"/>
      <c r="O51" s="107"/>
      <c r="P51" s="107"/>
    </row>
    <row r="52" spans="1:22" s="87" customFormat="1" ht="35.1" customHeight="1">
      <c r="A52" s="175"/>
      <c r="B52" s="202" t="s">
        <v>35</v>
      </c>
      <c r="C52" s="212"/>
      <c r="D52" s="219">
        <v>30</v>
      </c>
      <c r="E52" s="201">
        <v>72.644999999999996</v>
      </c>
      <c r="F52" s="201">
        <v>15.435</v>
      </c>
      <c r="G52" s="201">
        <v>0.46499999999999997</v>
      </c>
      <c r="H52" s="201">
        <v>2.61</v>
      </c>
      <c r="L52" s="57"/>
      <c r="M52" s="109"/>
      <c r="N52" s="109"/>
      <c r="O52" s="109"/>
      <c r="P52" s="109"/>
      <c r="Q52" s="109"/>
    </row>
    <row r="53" spans="1:22" s="87" customFormat="1" ht="35.1" customHeight="1">
      <c r="A53" s="176"/>
      <c r="B53" s="202" t="s">
        <v>56</v>
      </c>
      <c r="C53" s="212"/>
      <c r="D53" s="219">
        <v>100</v>
      </c>
      <c r="E53" s="201">
        <v>30.236000000000001</v>
      </c>
      <c r="F53" s="201">
        <v>7.44</v>
      </c>
      <c r="G53" s="201">
        <v>0.1</v>
      </c>
      <c r="H53" s="201">
        <v>1.2</v>
      </c>
      <c r="O53" s="107"/>
      <c r="P53" s="107"/>
      <c r="Q53" s="107"/>
      <c r="R53" s="107"/>
      <c r="S53" s="107"/>
      <c r="T53" s="107"/>
      <c r="U53" s="107"/>
      <c r="V53" s="107"/>
    </row>
    <row r="54" spans="1:22" s="87" customFormat="1" ht="35.1" customHeight="1">
      <c r="A54" s="177"/>
      <c r="B54" s="202" t="s">
        <v>77</v>
      </c>
      <c r="C54" s="212"/>
      <c r="D54" s="219">
        <v>70</v>
      </c>
      <c r="E54" s="201">
        <v>33.653199999999998</v>
      </c>
      <c r="F54" s="201">
        <v>9.4359999999999999</v>
      </c>
      <c r="G54" s="201">
        <v>0</v>
      </c>
      <c r="H54" s="201">
        <v>0</v>
      </c>
      <c r="O54" s="107"/>
      <c r="P54" s="107"/>
      <c r="Q54" s="107"/>
      <c r="R54" s="107"/>
      <c r="S54" s="107"/>
      <c r="T54" s="107"/>
      <c r="U54" s="107"/>
      <c r="V54" s="107"/>
    </row>
    <row r="55" spans="1:22" s="3" customFormat="1" ht="18.95" customHeight="1">
      <c r="A55" s="150"/>
      <c r="B55" s="225"/>
      <c r="C55" s="225" t="s">
        <v>12</v>
      </c>
      <c r="D55" s="226"/>
      <c r="E55" s="227">
        <f>SUM(E43:E54)</f>
        <v>800.34969999999987</v>
      </c>
      <c r="F55" s="227">
        <f>SUM(F43:F54)</f>
        <v>98.572450000000003</v>
      </c>
      <c r="G55" s="227">
        <f>SUM(G43:G54)</f>
        <v>35.678100000000001</v>
      </c>
      <c r="H55" s="227">
        <f>SUM(H43:H54)</f>
        <v>25.72935</v>
      </c>
      <c r="O55" s="7"/>
      <c r="P55" s="7"/>
      <c r="Q55" s="7"/>
      <c r="R55" s="7"/>
      <c r="S55" s="7"/>
      <c r="T55" s="7"/>
      <c r="U55" s="7"/>
      <c r="V55" s="7"/>
    </row>
    <row r="56" spans="1:22" ht="18.95" customHeight="1">
      <c r="A56" s="377" t="s">
        <v>13</v>
      </c>
      <c r="B56" s="377"/>
      <c r="C56" s="377"/>
      <c r="D56" s="377"/>
      <c r="E56" s="377"/>
      <c r="F56" s="377"/>
      <c r="G56" s="377"/>
      <c r="H56" s="377"/>
    </row>
    <row r="57" spans="1:22" ht="18.95" customHeight="1">
      <c r="A57" s="359" t="s">
        <v>14</v>
      </c>
      <c r="B57" s="360"/>
      <c r="C57" s="360"/>
      <c r="D57" s="360"/>
      <c r="E57" s="360"/>
      <c r="F57" s="360"/>
      <c r="G57" s="360"/>
      <c r="H57" s="361"/>
    </row>
    <row r="58" spans="1:22" ht="18.95" customHeight="1">
      <c r="A58" s="349" t="s">
        <v>15</v>
      </c>
      <c r="B58" s="350"/>
      <c r="C58" s="350"/>
      <c r="D58" s="350"/>
      <c r="E58" s="350"/>
      <c r="F58" s="350"/>
      <c r="G58" s="350"/>
      <c r="H58" s="351"/>
    </row>
    <row r="59" spans="1:22" ht="18.95" customHeight="1">
      <c r="A59" s="352" t="s">
        <v>16</v>
      </c>
      <c r="B59" s="353"/>
      <c r="C59" s="353"/>
      <c r="D59" s="353"/>
      <c r="E59" s="353"/>
      <c r="F59" s="353"/>
      <c r="G59" s="353"/>
      <c r="H59" s="354"/>
    </row>
    <row r="60" spans="1:22" ht="18.95" customHeight="1">
      <c r="A60" s="352" t="s">
        <v>17</v>
      </c>
      <c r="B60" s="353"/>
      <c r="C60" s="353"/>
      <c r="D60" s="353"/>
      <c r="E60" s="353"/>
      <c r="F60" s="353"/>
      <c r="G60" s="353"/>
      <c r="H60" s="354"/>
    </row>
    <row r="61" spans="1:22" ht="18.95" customHeight="1">
      <c r="A61" s="352" t="s">
        <v>18</v>
      </c>
      <c r="B61" s="353"/>
      <c r="C61" s="353"/>
      <c r="D61" s="353"/>
      <c r="E61" s="353"/>
      <c r="F61" s="353"/>
      <c r="G61" s="353"/>
      <c r="H61" s="354"/>
    </row>
    <row r="62" spans="1:22" ht="18.95" customHeight="1">
      <c r="A62" s="355" t="s">
        <v>19</v>
      </c>
      <c r="B62" s="356"/>
      <c r="C62" s="356"/>
      <c r="D62" s="356"/>
      <c r="E62" s="356"/>
      <c r="F62" s="356"/>
      <c r="G62" s="356"/>
      <c r="H62" s="357"/>
    </row>
    <row r="63" spans="1:22" ht="18.95" customHeight="1">
      <c r="A63" s="348" t="s">
        <v>20</v>
      </c>
      <c r="B63" s="348"/>
      <c r="C63" s="348"/>
      <c r="D63" s="348"/>
      <c r="E63" s="348"/>
      <c r="F63" s="348"/>
      <c r="G63" s="348"/>
      <c r="H63" s="348"/>
    </row>
    <row r="64" spans="1:22" ht="18.95" customHeight="1">
      <c r="A64" s="228" t="s">
        <v>21</v>
      </c>
      <c r="B64" s="84" t="s">
        <v>22</v>
      </c>
      <c r="C64" s="84"/>
      <c r="D64" s="116"/>
      <c r="E64" s="117"/>
      <c r="F64" s="117"/>
      <c r="G64" s="117"/>
      <c r="H64" s="282"/>
    </row>
    <row r="65" spans="1:22" ht="18.95" customHeight="1">
      <c r="A65" s="83" t="s">
        <v>23</v>
      </c>
      <c r="B65" s="86" t="s">
        <v>24</v>
      </c>
      <c r="C65" s="86"/>
      <c r="D65" s="118"/>
      <c r="E65" s="78"/>
      <c r="F65" s="78"/>
      <c r="G65" s="78"/>
      <c r="H65" s="119"/>
    </row>
    <row r="66" spans="1:22" ht="18.95" customHeight="1">
      <c r="A66" s="89" t="s">
        <v>25</v>
      </c>
      <c r="B66" s="90" t="s">
        <v>26</v>
      </c>
      <c r="C66" s="90"/>
      <c r="D66" s="120"/>
      <c r="E66" s="81"/>
      <c r="F66" s="81"/>
      <c r="G66" s="81"/>
      <c r="H66" s="121"/>
    </row>
    <row r="67" spans="1:22" ht="18.95" customHeight="1">
      <c r="A67" s="347" t="e" vm="1">
        <v>#VALUE!</v>
      </c>
      <c r="B67" s="347"/>
      <c r="C67" s="366" t="e" vm="2">
        <v>#VALUE!</v>
      </c>
      <c r="D67" s="78"/>
      <c r="E67" s="78"/>
      <c r="F67" s="78"/>
      <c r="G67" s="78"/>
      <c r="H67" s="78"/>
    </row>
    <row r="68" spans="1:22" ht="18.95" customHeight="1">
      <c r="A68" s="347"/>
      <c r="B68" s="347"/>
      <c r="C68" s="366"/>
      <c r="D68" s="78"/>
      <c r="E68" s="78"/>
      <c r="F68" s="78"/>
      <c r="G68" s="78"/>
      <c r="H68" s="78"/>
    </row>
    <row r="69" spans="1:22" ht="18.95" customHeight="1">
      <c r="A69" s="347"/>
      <c r="B69" s="347"/>
      <c r="C69" s="366"/>
      <c r="D69" s="78"/>
      <c r="E69" s="78"/>
      <c r="F69" s="78"/>
      <c r="G69" s="78"/>
      <c r="H69" s="78"/>
    </row>
    <row r="70" spans="1:22" ht="18.95" customHeight="1">
      <c r="A70" s="347"/>
      <c r="B70" s="347"/>
      <c r="C70" s="366"/>
      <c r="D70" s="78"/>
      <c r="E70" s="78"/>
      <c r="F70" s="78"/>
      <c r="G70" s="78"/>
      <c r="H70" s="78"/>
    </row>
    <row r="71" spans="1:22" ht="18.95" customHeight="1">
      <c r="A71" s="347"/>
      <c r="B71" s="347"/>
      <c r="C71" s="366"/>
      <c r="D71" s="78"/>
      <c r="E71" s="78"/>
      <c r="F71" s="78"/>
      <c r="G71" s="78"/>
      <c r="H71" s="78"/>
    </row>
    <row r="72" spans="1:22" ht="30">
      <c r="A72" s="368" t="s">
        <v>0</v>
      </c>
      <c r="B72" s="368"/>
      <c r="C72" s="366"/>
      <c r="D72" s="78"/>
      <c r="E72" s="78"/>
      <c r="F72" s="78"/>
      <c r="G72" s="78"/>
      <c r="H72" s="78"/>
    </row>
    <row r="73" spans="1:22" ht="30">
      <c r="A73" s="124" t="s">
        <v>1</v>
      </c>
      <c r="B73" s="124"/>
      <c r="C73" s="366"/>
      <c r="D73" s="78"/>
      <c r="E73" s="78"/>
      <c r="F73" s="78"/>
      <c r="G73" s="78"/>
      <c r="H73" s="78"/>
    </row>
    <row r="74" spans="1:22" ht="30">
      <c r="A74" s="79" t="str">
        <f>A8</f>
        <v>39. nädal</v>
      </c>
      <c r="B74" s="80">
        <f>B8+2</f>
        <v>46288</v>
      </c>
      <c r="C74" s="367"/>
      <c r="D74" s="81"/>
      <c r="E74" s="81"/>
      <c r="F74" s="78"/>
      <c r="G74" s="78"/>
      <c r="H74" s="78"/>
    </row>
    <row r="75" spans="1:22" ht="50.1" customHeight="1">
      <c r="A75" s="205" t="s">
        <v>28</v>
      </c>
      <c r="B75" s="206" t="s">
        <v>4</v>
      </c>
      <c r="C75" s="207" t="s">
        <v>5</v>
      </c>
      <c r="D75" s="208" t="s">
        <v>6</v>
      </c>
      <c r="E75" s="208" t="s">
        <v>7</v>
      </c>
      <c r="F75" s="208" t="s">
        <v>8</v>
      </c>
      <c r="G75" s="208" t="s">
        <v>9</v>
      </c>
      <c r="H75" s="208" t="s">
        <v>10</v>
      </c>
      <c r="O75" s="6"/>
      <c r="P75" s="6"/>
      <c r="Q75" s="6"/>
      <c r="R75" s="6"/>
      <c r="S75" s="6"/>
      <c r="T75" s="6"/>
      <c r="U75" s="6"/>
      <c r="V75" s="6"/>
    </row>
    <row r="76" spans="1:22" s="77" customFormat="1" ht="35.1" customHeight="1">
      <c r="A76" s="230"/>
      <c r="B76" s="202" t="s">
        <v>227</v>
      </c>
      <c r="C76" s="212" t="s">
        <v>228</v>
      </c>
      <c r="D76" s="201">
        <v>350</v>
      </c>
      <c r="E76" s="201">
        <v>290</v>
      </c>
      <c r="F76" s="201">
        <v>27.7</v>
      </c>
      <c r="G76" s="201">
        <v>12.2</v>
      </c>
      <c r="H76" s="201">
        <v>15.5</v>
      </c>
      <c r="J76" s="110"/>
      <c r="K76" s="110"/>
      <c r="L76" s="110"/>
      <c r="M76" s="110"/>
      <c r="N76" s="110"/>
      <c r="O76" s="110"/>
      <c r="P76" s="111"/>
      <c r="Q76" s="111"/>
      <c r="R76" s="111"/>
      <c r="S76" s="111"/>
      <c r="T76" s="110"/>
      <c r="U76" s="110"/>
      <c r="V76" s="110"/>
    </row>
    <row r="77" spans="1:22" s="77" customFormat="1" ht="35.1" customHeight="1">
      <c r="A77" s="152" t="s">
        <v>11</v>
      </c>
      <c r="B77" s="245" t="s">
        <v>229</v>
      </c>
      <c r="C77" s="212" t="s">
        <v>230</v>
      </c>
      <c r="D77" s="213">
        <v>100</v>
      </c>
      <c r="E77" s="201">
        <v>42.4</v>
      </c>
      <c r="F77" s="201">
        <v>7.82</v>
      </c>
      <c r="G77" s="201">
        <v>0.21</v>
      </c>
      <c r="H77" s="201">
        <v>1.56</v>
      </c>
      <c r="J77" s="110"/>
      <c r="K77" s="110"/>
      <c r="L77" s="110"/>
      <c r="M77" s="110"/>
      <c r="N77" s="110"/>
      <c r="O77" s="110"/>
      <c r="P77" s="111"/>
      <c r="Q77" s="111"/>
      <c r="R77" s="111"/>
      <c r="S77" s="111"/>
      <c r="T77" s="110"/>
      <c r="U77" s="110"/>
      <c r="V77" s="110"/>
    </row>
    <row r="78" spans="1:22" s="77" customFormat="1" ht="35.1" customHeight="1">
      <c r="A78" s="158"/>
      <c r="B78" s="210" t="s">
        <v>231</v>
      </c>
      <c r="C78" s="284"/>
      <c r="D78" s="219">
        <v>30</v>
      </c>
      <c r="E78" s="201">
        <v>66.5</v>
      </c>
      <c r="F78" s="201">
        <v>1.1399999999999999</v>
      </c>
      <c r="G78" s="201">
        <v>6.44</v>
      </c>
      <c r="H78" s="201">
        <v>0.9900000000000001</v>
      </c>
      <c r="J78" s="110"/>
      <c r="K78" s="110"/>
      <c r="L78" s="110"/>
      <c r="M78" s="110"/>
      <c r="N78" s="110"/>
      <c r="O78" s="110"/>
      <c r="P78" s="111"/>
      <c r="Q78" s="111"/>
      <c r="R78" s="111"/>
      <c r="S78" s="111"/>
      <c r="T78" s="110"/>
      <c r="U78" s="110"/>
      <c r="V78" s="110"/>
    </row>
    <row r="79" spans="1:22" s="77" customFormat="1" ht="25.5">
      <c r="A79" s="158"/>
      <c r="B79" s="210" t="s">
        <v>232</v>
      </c>
      <c r="C79" s="285" t="s">
        <v>233</v>
      </c>
      <c r="D79" s="219">
        <v>160</v>
      </c>
      <c r="E79" s="201">
        <v>212.8</v>
      </c>
      <c r="F79" s="201">
        <v>38.72</v>
      </c>
      <c r="G79" s="201">
        <v>4.88</v>
      </c>
      <c r="H79" s="201">
        <v>3.4895999999999998</v>
      </c>
      <c r="J79" s="110"/>
      <c r="K79" s="110"/>
      <c r="L79" s="110"/>
      <c r="M79" s="110"/>
      <c r="N79" s="110"/>
      <c r="O79" s="110"/>
      <c r="P79" s="111"/>
      <c r="Q79" s="111"/>
      <c r="R79" s="111"/>
      <c r="S79" s="111"/>
      <c r="T79" s="110"/>
      <c r="U79" s="110"/>
      <c r="V79" s="110"/>
    </row>
    <row r="80" spans="1:22" s="77" customFormat="1" ht="35.1" customHeight="1">
      <c r="A80" s="160"/>
      <c r="B80" s="202" t="s">
        <v>35</v>
      </c>
      <c r="C80" s="222"/>
      <c r="D80" s="219">
        <v>30</v>
      </c>
      <c r="E80" s="201">
        <v>72.644999999999996</v>
      </c>
      <c r="F80" s="201">
        <v>15.435</v>
      </c>
      <c r="G80" s="201">
        <v>0.46499999999999997</v>
      </c>
      <c r="H80" s="201">
        <v>2.61</v>
      </c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</row>
    <row r="81" spans="1:20" s="87" customFormat="1" ht="35.1" customHeight="1">
      <c r="A81" s="156"/>
      <c r="B81" s="286" t="s">
        <v>36</v>
      </c>
      <c r="C81" s="258"/>
      <c r="D81" s="219">
        <v>100</v>
      </c>
      <c r="E81" s="201">
        <v>32.4</v>
      </c>
      <c r="F81" s="201">
        <v>8.5</v>
      </c>
      <c r="G81" s="201">
        <v>0.2</v>
      </c>
      <c r="H81" s="201">
        <v>0.6</v>
      </c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</row>
    <row r="82" spans="1:20" s="87" customFormat="1" ht="35.1" customHeight="1">
      <c r="A82" s="157"/>
      <c r="B82" s="286" t="s">
        <v>234</v>
      </c>
      <c r="C82" s="258"/>
      <c r="D82" s="219">
        <v>70</v>
      </c>
      <c r="E82" s="201">
        <v>63.4</v>
      </c>
      <c r="F82" s="201">
        <v>15.2</v>
      </c>
      <c r="G82" s="201">
        <v>0.14000000000000001</v>
      </c>
      <c r="H82" s="201">
        <v>0.84</v>
      </c>
    </row>
    <row r="83" spans="1:20" s="3" customFormat="1" ht="18.95" customHeight="1">
      <c r="A83" s="150"/>
      <c r="B83" s="225"/>
      <c r="C83" s="225" t="s">
        <v>12</v>
      </c>
      <c r="D83" s="219"/>
      <c r="E83" s="265">
        <f>SUM(E76:E82)</f>
        <v>780.14499999999998</v>
      </c>
      <c r="F83" s="265">
        <f>SUM(F76:F82)</f>
        <v>114.515</v>
      </c>
      <c r="G83" s="265">
        <f>SUM(G76:G82)</f>
        <v>24.535</v>
      </c>
      <c r="H83" s="265">
        <f>SUM(H76:H82)</f>
        <v>25.589599999999997</v>
      </c>
      <c r="J83" s="12"/>
      <c r="K83" s="13"/>
      <c r="L83" s="13"/>
      <c r="M83" s="13"/>
      <c r="N83" s="13"/>
      <c r="O83" s="13"/>
    </row>
    <row r="84" spans="1:20" ht="18.95" customHeight="1">
      <c r="A84" s="377" t="s">
        <v>13</v>
      </c>
      <c r="B84" s="377"/>
      <c r="C84" s="377"/>
      <c r="D84" s="377"/>
      <c r="E84" s="377"/>
      <c r="F84" s="377"/>
      <c r="G84" s="377"/>
      <c r="H84" s="377"/>
    </row>
    <row r="85" spans="1:20" ht="18.95" customHeight="1">
      <c r="A85" s="359" t="s">
        <v>14</v>
      </c>
      <c r="B85" s="360"/>
      <c r="C85" s="360"/>
      <c r="D85" s="360"/>
      <c r="E85" s="360"/>
      <c r="F85" s="360"/>
      <c r="G85" s="360"/>
      <c r="H85" s="361"/>
    </row>
    <row r="86" spans="1:20" ht="18.95" customHeight="1">
      <c r="A86" s="349" t="s">
        <v>15</v>
      </c>
      <c r="B86" s="350"/>
      <c r="C86" s="350"/>
      <c r="D86" s="350"/>
      <c r="E86" s="350"/>
      <c r="F86" s="350"/>
      <c r="G86" s="350"/>
      <c r="H86" s="351"/>
    </row>
    <row r="87" spans="1:20" ht="18.95" customHeight="1">
      <c r="A87" s="352" t="s">
        <v>16</v>
      </c>
      <c r="B87" s="353"/>
      <c r="C87" s="353"/>
      <c r="D87" s="353"/>
      <c r="E87" s="353"/>
      <c r="F87" s="353"/>
      <c r="G87" s="353"/>
      <c r="H87" s="354"/>
    </row>
    <row r="88" spans="1:20" ht="18.95" customHeight="1">
      <c r="A88" s="352" t="s">
        <v>17</v>
      </c>
      <c r="B88" s="353"/>
      <c r="C88" s="353"/>
      <c r="D88" s="353"/>
      <c r="E88" s="353"/>
      <c r="F88" s="353"/>
      <c r="G88" s="353"/>
      <c r="H88" s="354"/>
    </row>
    <row r="89" spans="1:20" ht="18.95" customHeight="1">
      <c r="A89" s="352" t="s">
        <v>18</v>
      </c>
      <c r="B89" s="353"/>
      <c r="C89" s="353"/>
      <c r="D89" s="353"/>
      <c r="E89" s="353"/>
      <c r="F89" s="353"/>
      <c r="G89" s="353"/>
      <c r="H89" s="354"/>
    </row>
    <row r="90" spans="1:20" ht="18.95" customHeight="1">
      <c r="A90" s="355" t="s">
        <v>19</v>
      </c>
      <c r="B90" s="356"/>
      <c r="C90" s="356"/>
      <c r="D90" s="356"/>
      <c r="E90" s="356"/>
      <c r="F90" s="356"/>
      <c r="G90" s="356"/>
      <c r="H90" s="357"/>
    </row>
    <row r="91" spans="1:20" ht="18.95" customHeight="1">
      <c r="A91" s="348" t="s">
        <v>20</v>
      </c>
      <c r="B91" s="348"/>
      <c r="C91" s="348"/>
      <c r="D91" s="348"/>
      <c r="E91" s="348"/>
      <c r="F91" s="348"/>
      <c r="G91" s="348"/>
      <c r="H91" s="348"/>
    </row>
    <row r="92" spans="1:20" ht="18.95" customHeight="1">
      <c r="A92" s="228" t="s">
        <v>21</v>
      </c>
      <c r="B92" s="84" t="s">
        <v>22</v>
      </c>
      <c r="C92" s="84"/>
      <c r="D92" s="116"/>
      <c r="E92" s="117"/>
      <c r="F92" s="117"/>
      <c r="G92" s="117"/>
      <c r="H92" s="282"/>
    </row>
    <row r="93" spans="1:20" ht="18.95" customHeight="1">
      <c r="A93" s="83" t="s">
        <v>23</v>
      </c>
      <c r="B93" s="86" t="s">
        <v>24</v>
      </c>
      <c r="C93" s="86"/>
      <c r="D93" s="118"/>
      <c r="E93" s="78"/>
      <c r="F93" s="78"/>
      <c r="G93" s="78"/>
      <c r="H93" s="119"/>
    </row>
    <row r="94" spans="1:20" ht="18.95" customHeight="1">
      <c r="A94" s="89" t="s">
        <v>25</v>
      </c>
      <c r="B94" s="90" t="s">
        <v>26</v>
      </c>
      <c r="C94" s="90"/>
      <c r="D94" s="120"/>
      <c r="E94" s="81"/>
      <c r="F94" s="81"/>
      <c r="G94" s="81"/>
      <c r="H94" s="121"/>
    </row>
    <row r="95" spans="1:20" ht="18.95" customHeight="1">
      <c r="A95" s="347" t="e" vm="1">
        <v>#VALUE!</v>
      </c>
      <c r="B95" s="347"/>
      <c r="C95" s="366" t="e" vm="2">
        <v>#VALUE!</v>
      </c>
      <c r="D95" s="78"/>
      <c r="E95" s="78"/>
      <c r="F95" s="78"/>
      <c r="G95" s="78"/>
      <c r="H95" s="78"/>
    </row>
    <row r="96" spans="1:20" ht="18.95" customHeight="1">
      <c r="A96" s="347"/>
      <c r="B96" s="347"/>
      <c r="C96" s="366"/>
      <c r="D96" s="78"/>
      <c r="E96" s="78"/>
      <c r="F96" s="78"/>
      <c r="G96" s="78"/>
      <c r="H96" s="78"/>
    </row>
    <row r="97" spans="1:15" ht="18.95" customHeight="1">
      <c r="A97" s="347"/>
      <c r="B97" s="347"/>
      <c r="C97" s="366"/>
      <c r="D97" s="78"/>
      <c r="E97" s="78"/>
      <c r="F97" s="78"/>
      <c r="G97" s="78"/>
      <c r="H97" s="78"/>
    </row>
    <row r="98" spans="1:15" ht="18.95" customHeight="1">
      <c r="A98" s="347"/>
      <c r="B98" s="347"/>
      <c r="C98" s="366"/>
      <c r="D98" s="78"/>
      <c r="E98" s="78"/>
      <c r="F98" s="78"/>
      <c r="G98" s="78"/>
      <c r="H98" s="78"/>
    </row>
    <row r="99" spans="1:15" ht="18.95" customHeight="1">
      <c r="A99" s="347"/>
      <c r="B99" s="347"/>
      <c r="C99" s="366"/>
      <c r="D99" s="78"/>
      <c r="E99" s="78"/>
      <c r="F99" s="78"/>
      <c r="G99" s="78"/>
      <c r="H99" s="78"/>
    </row>
    <row r="100" spans="1:15" ht="30">
      <c r="A100" s="368" t="s">
        <v>0</v>
      </c>
      <c r="B100" s="368"/>
      <c r="C100" s="366"/>
      <c r="D100" s="78"/>
      <c r="E100" s="78"/>
      <c r="F100" s="78"/>
      <c r="G100" s="78"/>
      <c r="H100" s="78"/>
    </row>
    <row r="101" spans="1:15" ht="30">
      <c r="A101" s="124" t="s">
        <v>1</v>
      </c>
      <c r="B101" s="124"/>
      <c r="C101" s="366"/>
      <c r="D101" s="78"/>
      <c r="E101" s="78"/>
      <c r="F101" s="78"/>
      <c r="G101" s="78"/>
      <c r="H101" s="78"/>
    </row>
    <row r="102" spans="1:15" ht="30">
      <c r="A102" s="79" t="str">
        <f>A8</f>
        <v>39. nädal</v>
      </c>
      <c r="B102" s="80">
        <f>B8+3</f>
        <v>46289</v>
      </c>
      <c r="C102" s="367"/>
      <c r="D102" s="81"/>
      <c r="E102" s="81"/>
      <c r="F102" s="78"/>
      <c r="G102" s="78"/>
      <c r="H102" s="78"/>
    </row>
    <row r="103" spans="1:15" ht="50.1" customHeight="1">
      <c r="A103" s="205" t="s">
        <v>38</v>
      </c>
      <c r="B103" s="206" t="s">
        <v>4</v>
      </c>
      <c r="C103" s="207" t="s">
        <v>5</v>
      </c>
      <c r="D103" s="208" t="s">
        <v>6</v>
      </c>
      <c r="E103" s="208" t="s">
        <v>7</v>
      </c>
      <c r="F103" s="208" t="s">
        <v>8</v>
      </c>
      <c r="G103" s="208" t="s">
        <v>9</v>
      </c>
      <c r="H103" s="208" t="s">
        <v>10</v>
      </c>
    </row>
    <row r="104" spans="1:15" s="87" customFormat="1" ht="35.1" customHeight="1">
      <c r="A104" s="283"/>
      <c r="B104" s="245" t="s">
        <v>235</v>
      </c>
      <c r="C104" s="211" t="s">
        <v>236</v>
      </c>
      <c r="D104" s="201">
        <v>135</v>
      </c>
      <c r="E104" s="201">
        <v>107.48295000000002</v>
      </c>
      <c r="F104" s="201">
        <v>4.5157500000000006</v>
      </c>
      <c r="G104" s="201">
        <v>7.7557500000000008</v>
      </c>
      <c r="H104" s="201">
        <v>5.1340500000000002</v>
      </c>
    </row>
    <row r="105" spans="1:15" s="87" customFormat="1" ht="35.1" customHeight="1">
      <c r="A105" s="152" t="s">
        <v>11</v>
      </c>
      <c r="B105" s="245" t="s">
        <v>237</v>
      </c>
      <c r="C105" s="211" t="s">
        <v>238</v>
      </c>
      <c r="D105" s="213">
        <v>50</v>
      </c>
      <c r="E105" s="201">
        <v>103.125</v>
      </c>
      <c r="F105" s="201">
        <v>14.413</v>
      </c>
      <c r="G105" s="201">
        <v>4.1485000000000003</v>
      </c>
      <c r="H105" s="201">
        <v>3.1625000000000001</v>
      </c>
    </row>
    <row r="106" spans="1:15" s="87" customFormat="1" ht="35.1" customHeight="1">
      <c r="A106" s="173"/>
      <c r="B106" s="245" t="s">
        <v>45</v>
      </c>
      <c r="C106" s="212" t="s">
        <v>46</v>
      </c>
      <c r="D106" s="219">
        <v>75</v>
      </c>
      <c r="E106" s="201">
        <v>66</v>
      </c>
      <c r="F106" s="201">
        <v>12.6</v>
      </c>
      <c r="G106" s="201">
        <v>0.46700000000000003</v>
      </c>
      <c r="H106" s="201">
        <v>2.27</v>
      </c>
    </row>
    <row r="107" spans="1:15" s="87" customFormat="1" ht="35.1" customHeight="1">
      <c r="A107" s="173"/>
      <c r="B107" s="202" t="s">
        <v>239</v>
      </c>
      <c r="C107" s="212" t="s">
        <v>240</v>
      </c>
      <c r="D107" s="219">
        <v>75</v>
      </c>
      <c r="E107" s="201">
        <v>118</v>
      </c>
      <c r="F107" s="201">
        <v>22.5</v>
      </c>
      <c r="G107" s="201">
        <v>0.75900000000000001</v>
      </c>
      <c r="H107" s="201">
        <v>3.89</v>
      </c>
    </row>
    <row r="108" spans="1:15" s="87" customFormat="1" ht="35.1" customHeight="1">
      <c r="A108" s="173"/>
      <c r="B108" s="245" t="s">
        <v>200</v>
      </c>
      <c r="C108" s="211" t="s">
        <v>201</v>
      </c>
      <c r="D108" s="219">
        <v>100</v>
      </c>
      <c r="E108" s="201">
        <v>42.164999999999999</v>
      </c>
      <c r="F108" s="201">
        <v>8.64</v>
      </c>
      <c r="G108" s="201">
        <v>0.44</v>
      </c>
      <c r="H108" s="201">
        <v>2.76</v>
      </c>
      <c r="J108" s="57"/>
      <c r="K108" s="109"/>
      <c r="L108" s="109"/>
      <c r="M108" s="109"/>
      <c r="N108" s="109"/>
      <c r="O108" s="109"/>
    </row>
    <row r="109" spans="1:15" s="87" customFormat="1" ht="35.1" customHeight="1">
      <c r="A109" s="173"/>
      <c r="B109" s="245" t="s">
        <v>241</v>
      </c>
      <c r="C109" s="211" t="s">
        <v>242</v>
      </c>
      <c r="D109" s="219">
        <v>100</v>
      </c>
      <c r="E109" s="201">
        <v>44.613999999999997</v>
      </c>
      <c r="F109" s="201">
        <v>3.6579999999999999</v>
      </c>
      <c r="G109" s="201">
        <v>2.0819999999999999</v>
      </c>
      <c r="H109" s="201">
        <v>3.39</v>
      </c>
      <c r="J109" s="57"/>
      <c r="K109" s="109"/>
      <c r="L109" s="109"/>
      <c r="M109" s="109"/>
      <c r="N109" s="109"/>
      <c r="O109" s="109"/>
    </row>
    <row r="110" spans="1:15" s="87" customFormat="1" ht="35.1" customHeight="1">
      <c r="A110" s="175"/>
      <c r="B110" s="245" t="s">
        <v>243</v>
      </c>
      <c r="C110" s="211" t="s">
        <v>244</v>
      </c>
      <c r="D110" s="219">
        <v>150</v>
      </c>
      <c r="E110" s="201">
        <v>57.523399999999995</v>
      </c>
      <c r="F110" s="201">
        <v>11.076499999999999</v>
      </c>
      <c r="G110" s="201">
        <v>0.97630000000000006</v>
      </c>
      <c r="H110" s="201">
        <v>3.0370999999999997</v>
      </c>
    </row>
    <row r="111" spans="1:15" s="87" customFormat="1" ht="35.1" customHeight="1">
      <c r="A111" s="175"/>
      <c r="B111" s="233" t="s">
        <v>52</v>
      </c>
      <c r="C111" s="215" t="s">
        <v>53</v>
      </c>
      <c r="D111" s="219">
        <v>15</v>
      </c>
      <c r="E111" s="201">
        <v>74.821349999999995</v>
      </c>
      <c r="F111" s="201">
        <v>0.59024999999999994</v>
      </c>
      <c r="G111" s="201">
        <v>8.0373000000000001</v>
      </c>
      <c r="H111" s="201">
        <v>6.1349999999999995E-2</v>
      </c>
    </row>
    <row r="112" spans="1:15" s="87" customFormat="1" ht="35.1" customHeight="1">
      <c r="A112" s="175"/>
      <c r="B112" s="233" t="s">
        <v>54</v>
      </c>
      <c r="C112" s="215" t="s">
        <v>55</v>
      </c>
      <c r="D112" s="219">
        <v>15</v>
      </c>
      <c r="E112" s="201">
        <v>91.7</v>
      </c>
      <c r="F112" s="201">
        <v>0.221</v>
      </c>
      <c r="G112" s="201">
        <v>8.01</v>
      </c>
      <c r="H112" s="201">
        <v>3.83</v>
      </c>
    </row>
    <row r="113" spans="1:8" s="87" customFormat="1" ht="35.1" customHeight="1">
      <c r="A113" s="175"/>
      <c r="B113" s="202" t="s">
        <v>35</v>
      </c>
      <c r="C113" s="212"/>
      <c r="D113" s="219">
        <v>30</v>
      </c>
      <c r="E113" s="201">
        <v>72.644999999999996</v>
      </c>
      <c r="F113" s="201">
        <v>15.435</v>
      </c>
      <c r="G113" s="201">
        <v>0.46499999999999997</v>
      </c>
      <c r="H113" s="201">
        <v>2.61</v>
      </c>
    </row>
    <row r="114" spans="1:8" s="87" customFormat="1" ht="35.1" customHeight="1">
      <c r="A114" s="176"/>
      <c r="B114" s="202" t="s">
        <v>141</v>
      </c>
      <c r="C114" s="212"/>
      <c r="D114" s="219">
        <v>100</v>
      </c>
      <c r="E114" s="201">
        <v>24.2</v>
      </c>
      <c r="F114" s="201">
        <v>6</v>
      </c>
      <c r="G114" s="201">
        <v>0.2</v>
      </c>
      <c r="H114" s="201">
        <v>0.5</v>
      </c>
    </row>
    <row r="115" spans="1:8" s="87" customFormat="1" ht="35.1" customHeight="1">
      <c r="A115" s="177"/>
      <c r="B115" s="202" t="s">
        <v>57</v>
      </c>
      <c r="C115" s="212"/>
      <c r="D115" s="219">
        <v>70</v>
      </c>
      <c r="E115" s="201">
        <v>27.983199999999997</v>
      </c>
      <c r="F115" s="201">
        <v>8.3579999999999988</v>
      </c>
      <c r="G115" s="201">
        <v>0</v>
      </c>
      <c r="H115" s="201">
        <v>0.21</v>
      </c>
    </row>
    <row r="116" spans="1:8" ht="18.95" customHeight="1">
      <c r="A116" s="150"/>
      <c r="B116" s="225"/>
      <c r="C116" s="225" t="s">
        <v>12</v>
      </c>
      <c r="D116" s="219"/>
      <c r="E116" s="287">
        <f>SUM(E104:E115)</f>
        <v>830.25990000000013</v>
      </c>
      <c r="F116" s="287">
        <f>SUM(F104:F115)</f>
        <v>108.00750000000001</v>
      </c>
      <c r="G116" s="287">
        <f>SUM(G104:G115)</f>
        <v>33.340850000000003</v>
      </c>
      <c r="H116" s="287">
        <f>SUM(H104:H115)</f>
        <v>30.854999999999997</v>
      </c>
    </row>
    <row r="117" spans="1:8" ht="18.95" customHeight="1">
      <c r="A117" s="377" t="s">
        <v>13</v>
      </c>
      <c r="B117" s="377"/>
      <c r="C117" s="377"/>
      <c r="D117" s="377"/>
      <c r="E117" s="377"/>
      <c r="F117" s="377"/>
      <c r="G117" s="377"/>
      <c r="H117" s="377"/>
    </row>
    <row r="118" spans="1:8" ht="18.95" customHeight="1">
      <c r="A118" s="359" t="s">
        <v>14</v>
      </c>
      <c r="B118" s="360"/>
      <c r="C118" s="360"/>
      <c r="D118" s="360"/>
      <c r="E118" s="360"/>
      <c r="F118" s="360"/>
      <c r="G118" s="360"/>
      <c r="H118" s="361"/>
    </row>
    <row r="119" spans="1:8" ht="18.95" customHeight="1">
      <c r="A119" s="349" t="s">
        <v>15</v>
      </c>
      <c r="B119" s="350"/>
      <c r="C119" s="350"/>
      <c r="D119" s="350"/>
      <c r="E119" s="350"/>
      <c r="F119" s="350"/>
      <c r="G119" s="350"/>
      <c r="H119" s="351"/>
    </row>
    <row r="120" spans="1:8" ht="18.95" customHeight="1">
      <c r="A120" s="352" t="s">
        <v>16</v>
      </c>
      <c r="B120" s="353"/>
      <c r="C120" s="353"/>
      <c r="D120" s="353"/>
      <c r="E120" s="353"/>
      <c r="F120" s="353"/>
      <c r="G120" s="353"/>
      <c r="H120" s="354"/>
    </row>
    <row r="121" spans="1:8" ht="18.95" customHeight="1">
      <c r="A121" s="352" t="s">
        <v>17</v>
      </c>
      <c r="B121" s="353"/>
      <c r="C121" s="353"/>
      <c r="D121" s="353"/>
      <c r="E121" s="353"/>
      <c r="F121" s="353"/>
      <c r="G121" s="353"/>
      <c r="H121" s="354"/>
    </row>
    <row r="122" spans="1:8" ht="18.95" customHeight="1">
      <c r="A122" s="352" t="s">
        <v>18</v>
      </c>
      <c r="B122" s="353"/>
      <c r="C122" s="353"/>
      <c r="D122" s="353"/>
      <c r="E122" s="353"/>
      <c r="F122" s="353"/>
      <c r="G122" s="353"/>
      <c r="H122" s="354"/>
    </row>
    <row r="123" spans="1:8" ht="18.95" customHeight="1">
      <c r="A123" s="355" t="s">
        <v>19</v>
      </c>
      <c r="B123" s="356"/>
      <c r="C123" s="356"/>
      <c r="D123" s="356"/>
      <c r="E123" s="356"/>
      <c r="F123" s="356"/>
      <c r="G123" s="356"/>
      <c r="H123" s="357"/>
    </row>
    <row r="124" spans="1:8" ht="18.95" customHeight="1">
      <c r="A124" s="348" t="s">
        <v>20</v>
      </c>
      <c r="B124" s="348"/>
      <c r="C124" s="348"/>
      <c r="D124" s="348"/>
      <c r="E124" s="348"/>
      <c r="F124" s="348"/>
      <c r="G124" s="348"/>
      <c r="H124" s="348"/>
    </row>
    <row r="125" spans="1:8" ht="18.95" customHeight="1">
      <c r="A125" s="228" t="s">
        <v>21</v>
      </c>
      <c r="B125" s="84" t="s">
        <v>22</v>
      </c>
      <c r="C125" s="84"/>
      <c r="D125" s="116"/>
      <c r="E125" s="117"/>
      <c r="F125" s="117"/>
      <c r="G125" s="117"/>
      <c r="H125" s="282"/>
    </row>
    <row r="126" spans="1:8" ht="18.95" customHeight="1">
      <c r="A126" s="83" t="s">
        <v>23</v>
      </c>
      <c r="B126" s="86" t="s">
        <v>24</v>
      </c>
      <c r="C126" s="86"/>
      <c r="D126" s="118"/>
      <c r="E126" s="78"/>
      <c r="F126" s="78"/>
      <c r="G126" s="78"/>
      <c r="H126" s="119"/>
    </row>
    <row r="127" spans="1:8" ht="18.95" customHeight="1">
      <c r="A127" s="89" t="s">
        <v>25</v>
      </c>
      <c r="B127" s="90" t="s">
        <v>26</v>
      </c>
      <c r="C127" s="90"/>
      <c r="D127" s="120"/>
      <c r="E127" s="81"/>
      <c r="F127" s="81"/>
      <c r="G127" s="81"/>
      <c r="H127" s="121"/>
    </row>
    <row r="128" spans="1:8" ht="18.95" customHeight="1">
      <c r="A128" s="347" t="e" vm="1">
        <v>#VALUE!</v>
      </c>
      <c r="B128" s="347"/>
      <c r="C128" s="366" t="e" vm="2">
        <v>#VALUE!</v>
      </c>
      <c r="D128" s="78"/>
      <c r="E128" s="78"/>
      <c r="F128" s="78"/>
      <c r="G128" s="78"/>
      <c r="H128" s="78"/>
    </row>
    <row r="129" spans="1:12" ht="18.95" customHeight="1">
      <c r="A129" s="347"/>
      <c r="B129" s="347"/>
      <c r="C129" s="366"/>
      <c r="D129" s="78"/>
      <c r="E129" s="78"/>
      <c r="F129" s="78"/>
      <c r="G129" s="78"/>
      <c r="H129" s="78"/>
    </row>
    <row r="130" spans="1:12" ht="18.95" customHeight="1">
      <c r="A130" s="347"/>
      <c r="B130" s="347"/>
      <c r="C130" s="366"/>
      <c r="D130" s="78"/>
      <c r="E130" s="78"/>
      <c r="F130" s="78"/>
      <c r="G130" s="78"/>
      <c r="H130" s="78"/>
    </row>
    <row r="131" spans="1:12" ht="18.95" customHeight="1">
      <c r="A131" s="347"/>
      <c r="B131" s="347"/>
      <c r="C131" s="366"/>
      <c r="D131" s="78"/>
      <c r="E131" s="78"/>
      <c r="F131" s="78"/>
      <c r="G131" s="78"/>
      <c r="H131" s="78"/>
    </row>
    <row r="132" spans="1:12" ht="18.95" customHeight="1">
      <c r="A132" s="347"/>
      <c r="B132" s="347"/>
      <c r="C132" s="366"/>
      <c r="D132" s="78"/>
      <c r="E132" s="78"/>
      <c r="F132" s="78"/>
      <c r="G132" s="78"/>
      <c r="H132" s="78"/>
    </row>
    <row r="133" spans="1:12" ht="30">
      <c r="A133" s="368" t="s">
        <v>0</v>
      </c>
      <c r="B133" s="368"/>
      <c r="C133" s="366"/>
      <c r="D133" s="78"/>
      <c r="E133" s="78"/>
      <c r="F133" s="78"/>
      <c r="G133" s="78"/>
      <c r="H133" s="78"/>
    </row>
    <row r="134" spans="1:12" ht="30">
      <c r="A134" s="124" t="s">
        <v>1</v>
      </c>
      <c r="B134" s="124"/>
      <c r="C134" s="366"/>
      <c r="D134" s="78"/>
      <c r="E134" s="78"/>
      <c r="F134" s="78"/>
      <c r="G134" s="78"/>
      <c r="H134" s="78"/>
    </row>
    <row r="135" spans="1:12" ht="30">
      <c r="A135" s="79" t="str">
        <f>A8</f>
        <v>39. nädal</v>
      </c>
      <c r="B135" s="80">
        <f>B8+4</f>
        <v>46290</v>
      </c>
      <c r="C135" s="367"/>
      <c r="D135" s="81"/>
      <c r="E135" s="81"/>
      <c r="F135" s="78"/>
      <c r="G135" s="78"/>
      <c r="H135" s="78"/>
    </row>
    <row r="136" spans="1:12" ht="50.1" customHeight="1">
      <c r="A136" s="205" t="s">
        <v>58</v>
      </c>
      <c r="B136" s="206" t="s">
        <v>4</v>
      </c>
      <c r="C136" s="207" t="s">
        <v>5</v>
      </c>
      <c r="D136" s="208" t="s">
        <v>6</v>
      </c>
      <c r="E136" s="208" t="s">
        <v>7</v>
      </c>
      <c r="F136" s="208" t="s">
        <v>8</v>
      </c>
      <c r="G136" s="208" t="s">
        <v>9</v>
      </c>
      <c r="H136" s="208" t="s">
        <v>10</v>
      </c>
    </row>
    <row r="137" spans="1:12" s="87" customFormat="1" ht="35.1" customHeight="1">
      <c r="A137" s="283"/>
      <c r="B137" s="202" t="s">
        <v>245</v>
      </c>
      <c r="C137" s="212" t="s">
        <v>246</v>
      </c>
      <c r="D137" s="201">
        <v>100</v>
      </c>
      <c r="E137" s="201">
        <v>178</v>
      </c>
      <c r="F137" s="201">
        <v>0.249</v>
      </c>
      <c r="G137" s="201">
        <v>7.32</v>
      </c>
      <c r="H137" s="201">
        <v>27.8</v>
      </c>
    </row>
    <row r="138" spans="1:12" s="87" customFormat="1" ht="35.1" customHeight="1">
      <c r="A138" s="152" t="s">
        <v>11</v>
      </c>
      <c r="B138" s="249" t="s">
        <v>247</v>
      </c>
      <c r="C138" s="274" t="s">
        <v>248</v>
      </c>
      <c r="D138" s="213">
        <v>50</v>
      </c>
      <c r="E138" s="201">
        <v>38.299999999999997</v>
      </c>
      <c r="F138" s="201">
        <v>3.54</v>
      </c>
      <c r="G138" s="201">
        <v>1.5</v>
      </c>
      <c r="H138" s="201">
        <v>1.73</v>
      </c>
    </row>
    <row r="139" spans="1:12" s="87" customFormat="1" ht="35.1" customHeight="1">
      <c r="A139" s="178"/>
      <c r="B139" s="245" t="s">
        <v>249</v>
      </c>
      <c r="C139" s="274" t="s">
        <v>250</v>
      </c>
      <c r="D139" s="219">
        <v>100</v>
      </c>
      <c r="E139" s="201">
        <v>35.079000000000001</v>
      </c>
      <c r="F139" s="201">
        <v>6.5510000000000002</v>
      </c>
      <c r="G139" s="201">
        <v>1.085</v>
      </c>
      <c r="H139" s="201">
        <v>0.76600000000000001</v>
      </c>
    </row>
    <row r="140" spans="1:12" s="87" customFormat="1" ht="35.1" customHeight="1">
      <c r="A140" s="173"/>
      <c r="B140" s="202" t="s">
        <v>186</v>
      </c>
      <c r="C140" s="212" t="s">
        <v>251</v>
      </c>
      <c r="D140" s="219">
        <v>75</v>
      </c>
      <c r="E140" s="201">
        <v>68.3</v>
      </c>
      <c r="F140" s="201">
        <v>10.7</v>
      </c>
      <c r="G140" s="201">
        <v>1.9</v>
      </c>
      <c r="H140" s="201">
        <v>1.78</v>
      </c>
    </row>
    <row r="141" spans="1:12" s="87" customFormat="1" ht="35.1" customHeight="1">
      <c r="A141" s="173"/>
      <c r="B141" s="245" t="s">
        <v>43</v>
      </c>
      <c r="C141" s="212" t="s">
        <v>44</v>
      </c>
      <c r="D141" s="219">
        <v>75</v>
      </c>
      <c r="E141" s="201">
        <v>118.125</v>
      </c>
      <c r="F141" s="201">
        <v>19.593749999999996</v>
      </c>
      <c r="G141" s="201">
        <v>3.5531250000000001</v>
      </c>
      <c r="H141" s="201">
        <v>1.7062500000000003</v>
      </c>
      <c r="I141" s="105"/>
      <c r="J141" s="105"/>
      <c r="K141" s="105"/>
      <c r="L141" s="105"/>
    </row>
    <row r="142" spans="1:12" s="87" customFormat="1" ht="35.1" customHeight="1">
      <c r="A142" s="175"/>
      <c r="B142" s="202" t="s">
        <v>252</v>
      </c>
      <c r="C142" s="211" t="s">
        <v>253</v>
      </c>
      <c r="D142" s="219">
        <v>100</v>
      </c>
      <c r="E142" s="201">
        <v>47.7</v>
      </c>
      <c r="F142" s="201">
        <v>3.84</v>
      </c>
      <c r="G142" s="201">
        <v>0.72</v>
      </c>
      <c r="H142" s="201">
        <v>5.16</v>
      </c>
      <c r="I142" s="105"/>
      <c r="J142" s="105"/>
      <c r="K142" s="105"/>
      <c r="L142" s="105"/>
    </row>
    <row r="143" spans="1:12" s="87" customFormat="1" ht="35.1" customHeight="1">
      <c r="A143" s="175"/>
      <c r="B143" s="202" t="s">
        <v>254</v>
      </c>
      <c r="C143" s="211" t="s">
        <v>255</v>
      </c>
      <c r="D143" s="219">
        <v>100</v>
      </c>
      <c r="E143" s="201">
        <v>55.845999999999997</v>
      </c>
      <c r="F143" s="201">
        <v>6.891</v>
      </c>
      <c r="G143" s="201">
        <v>2.9159999999999999</v>
      </c>
      <c r="H143" s="201">
        <v>1.9419999999999999</v>
      </c>
      <c r="I143" s="105"/>
      <c r="J143" s="105"/>
      <c r="K143" s="105"/>
      <c r="L143" s="105"/>
    </row>
    <row r="144" spans="1:12" s="87" customFormat="1" ht="35.1" customHeight="1">
      <c r="A144" s="175"/>
      <c r="B144" s="233" t="s">
        <v>256</v>
      </c>
      <c r="C144" s="211" t="s">
        <v>256</v>
      </c>
      <c r="D144" s="219">
        <v>150</v>
      </c>
      <c r="E144" s="201">
        <v>78.989999999999995</v>
      </c>
      <c r="F144" s="201">
        <v>17.625</v>
      </c>
      <c r="G144" s="201">
        <v>0.95</v>
      </c>
      <c r="H144" s="201">
        <v>2.75</v>
      </c>
    </row>
    <row r="145" spans="1:8" s="87" customFormat="1" ht="35.1" customHeight="1">
      <c r="A145" s="175"/>
      <c r="B145" s="233" t="s">
        <v>52</v>
      </c>
      <c r="C145" s="215" t="s">
        <v>53</v>
      </c>
      <c r="D145" s="219">
        <v>15</v>
      </c>
      <c r="E145" s="201">
        <v>74.821349999999995</v>
      </c>
      <c r="F145" s="201">
        <v>0.59024999999999994</v>
      </c>
      <c r="G145" s="201">
        <v>8.0373000000000001</v>
      </c>
      <c r="H145" s="201">
        <v>6.1349999999999995E-2</v>
      </c>
    </row>
    <row r="146" spans="1:8" s="87" customFormat="1" ht="35.1" customHeight="1">
      <c r="A146" s="174"/>
      <c r="B146" s="233" t="s">
        <v>54</v>
      </c>
      <c r="C146" s="234" t="s">
        <v>55</v>
      </c>
      <c r="D146" s="219">
        <v>15</v>
      </c>
      <c r="E146" s="201">
        <v>91.7</v>
      </c>
      <c r="F146" s="201">
        <v>0.221</v>
      </c>
      <c r="G146" s="201">
        <v>8.01</v>
      </c>
      <c r="H146" s="201">
        <v>3.83</v>
      </c>
    </row>
    <row r="147" spans="1:8" s="87" customFormat="1" ht="35.1" customHeight="1">
      <c r="A147" s="175"/>
      <c r="B147" s="202" t="s">
        <v>35</v>
      </c>
      <c r="C147" s="212"/>
      <c r="D147" s="219">
        <v>30</v>
      </c>
      <c r="E147" s="201">
        <v>72.644999999999996</v>
      </c>
      <c r="F147" s="201">
        <v>15.435</v>
      </c>
      <c r="G147" s="201">
        <v>0.46499999999999997</v>
      </c>
      <c r="H147" s="201">
        <v>2.61</v>
      </c>
    </row>
    <row r="148" spans="1:8" s="87" customFormat="1" ht="35.1" customHeight="1">
      <c r="A148" s="176"/>
      <c r="B148" s="202" t="s">
        <v>130</v>
      </c>
      <c r="C148" s="212"/>
      <c r="D148" s="219">
        <v>100</v>
      </c>
      <c r="E148" s="201">
        <v>18.899999999999999</v>
      </c>
      <c r="F148" s="201">
        <v>4.5</v>
      </c>
      <c r="G148" s="201">
        <v>0.1</v>
      </c>
      <c r="H148" s="201">
        <v>0.8</v>
      </c>
    </row>
    <row r="149" spans="1:8" s="87" customFormat="1" ht="35.1" customHeight="1">
      <c r="A149" s="177"/>
      <c r="B149" s="202" t="s">
        <v>77</v>
      </c>
      <c r="C149" s="212"/>
      <c r="D149" s="219">
        <v>70</v>
      </c>
      <c r="E149" s="201">
        <v>33.653199999999998</v>
      </c>
      <c r="F149" s="201">
        <v>9.4359999999999999</v>
      </c>
      <c r="G149" s="201">
        <v>0</v>
      </c>
      <c r="H149" s="201">
        <v>0</v>
      </c>
    </row>
    <row r="150" spans="1:8" ht="18.95" customHeight="1">
      <c r="A150" s="172"/>
      <c r="B150" s="112"/>
      <c r="C150" s="112" t="s">
        <v>12</v>
      </c>
      <c r="D150" s="288"/>
      <c r="E150" s="289">
        <f>SUM(E137:E149)</f>
        <v>912.05955000000006</v>
      </c>
      <c r="F150" s="289">
        <f t="shared" ref="F150:H150" si="0">SUM(F137:F149)</f>
        <v>99.171999999999997</v>
      </c>
      <c r="G150" s="289">
        <f t="shared" si="0"/>
        <v>36.556425000000004</v>
      </c>
      <c r="H150" s="289">
        <f t="shared" si="0"/>
        <v>50.935599999999994</v>
      </c>
    </row>
    <row r="151" spans="1:8" ht="18.95" customHeight="1">
      <c r="A151" s="369" t="s">
        <v>78</v>
      </c>
      <c r="B151" s="370"/>
      <c r="C151" s="370"/>
      <c r="D151" s="371"/>
      <c r="E151" s="290">
        <f>AVERAGE(E22,E55,E83,E116,E150)</f>
        <v>831.98709999999994</v>
      </c>
      <c r="F151" s="122">
        <f>AVERAGE(F22,F55,F83,F116,F150)</f>
        <v>106.63489</v>
      </c>
      <c r="G151" s="122">
        <f>AVERAGE(G22,G55,G83,G116,G150)</f>
        <v>32.290660000000003</v>
      </c>
      <c r="H151" s="122">
        <f>AVERAGE(H22,H55,H83,H116,H150)</f>
        <v>32.955429999999993</v>
      </c>
    </row>
    <row r="152" spans="1:8" ht="18.95" customHeight="1">
      <c r="A152" s="113"/>
      <c r="B152" s="95"/>
      <c r="C152" s="372" t="s">
        <v>142</v>
      </c>
      <c r="D152" s="373"/>
      <c r="E152" s="291"/>
      <c r="F152" s="292">
        <f>(F151*4)/E151*100</f>
        <v>51.26756893225869</v>
      </c>
      <c r="G152" s="292">
        <f>(G151*9)/E151*100</f>
        <v>34.93034206900564</v>
      </c>
      <c r="H152" s="292">
        <f>(H151*4)/E151*100</f>
        <v>15.844202392080357</v>
      </c>
    </row>
    <row r="153" spans="1:8" ht="18.95" customHeight="1">
      <c r="A153" s="114"/>
      <c r="B153" s="115"/>
      <c r="C153" s="364" t="s">
        <v>80</v>
      </c>
      <c r="D153" s="365"/>
      <c r="E153" s="293" t="s">
        <v>81</v>
      </c>
      <c r="F153" s="294" t="s">
        <v>82</v>
      </c>
      <c r="G153" s="294" t="s">
        <v>83</v>
      </c>
      <c r="H153" s="294" t="s">
        <v>84</v>
      </c>
    </row>
    <row r="154" spans="1:8" ht="18.95" customHeight="1">
      <c r="A154" s="348" t="s">
        <v>13</v>
      </c>
      <c r="B154" s="348"/>
      <c r="C154" s="348"/>
      <c r="D154" s="348"/>
      <c r="E154" s="358"/>
      <c r="F154" s="358"/>
      <c r="G154" s="358"/>
      <c r="H154" s="358"/>
    </row>
    <row r="155" spans="1:8" ht="18.95" customHeight="1">
      <c r="A155" s="359" t="s">
        <v>14</v>
      </c>
      <c r="B155" s="360"/>
      <c r="C155" s="360"/>
      <c r="D155" s="360"/>
      <c r="E155" s="360"/>
      <c r="F155" s="360"/>
      <c r="G155" s="360"/>
      <c r="H155" s="361"/>
    </row>
    <row r="156" spans="1:8" ht="18.95" customHeight="1">
      <c r="A156" s="349" t="s">
        <v>15</v>
      </c>
      <c r="B156" s="350"/>
      <c r="C156" s="350"/>
      <c r="D156" s="350"/>
      <c r="E156" s="350"/>
      <c r="F156" s="350"/>
      <c r="G156" s="350"/>
      <c r="H156" s="351"/>
    </row>
    <row r="157" spans="1:8" ht="18.95" customHeight="1">
      <c r="A157" s="352" t="s">
        <v>16</v>
      </c>
      <c r="B157" s="353"/>
      <c r="C157" s="353"/>
      <c r="D157" s="353"/>
      <c r="E157" s="353"/>
      <c r="F157" s="353"/>
      <c r="G157" s="353"/>
      <c r="H157" s="354"/>
    </row>
    <row r="158" spans="1:8" ht="18.95" customHeight="1">
      <c r="A158" s="352" t="s">
        <v>17</v>
      </c>
      <c r="B158" s="353"/>
      <c r="C158" s="353"/>
      <c r="D158" s="353"/>
      <c r="E158" s="353"/>
      <c r="F158" s="353"/>
      <c r="G158" s="353"/>
      <c r="H158" s="354"/>
    </row>
    <row r="159" spans="1:8" ht="18.95" customHeight="1">
      <c r="A159" s="352" t="s">
        <v>18</v>
      </c>
      <c r="B159" s="353"/>
      <c r="C159" s="353"/>
      <c r="D159" s="353"/>
      <c r="E159" s="353"/>
      <c r="F159" s="353"/>
      <c r="G159" s="353"/>
      <c r="H159" s="354"/>
    </row>
    <row r="160" spans="1:8" ht="18.95" customHeight="1">
      <c r="A160" s="355" t="s">
        <v>19</v>
      </c>
      <c r="B160" s="356"/>
      <c r="C160" s="356"/>
      <c r="D160" s="356"/>
      <c r="E160" s="356"/>
      <c r="F160" s="356"/>
      <c r="G160" s="356"/>
      <c r="H160" s="357"/>
    </row>
    <row r="161" spans="1:8" ht="18.95" customHeight="1">
      <c r="A161" s="348" t="s">
        <v>20</v>
      </c>
      <c r="B161" s="348"/>
      <c r="C161" s="348"/>
      <c r="D161" s="348"/>
      <c r="E161" s="348"/>
      <c r="F161" s="348"/>
      <c r="G161" s="348"/>
      <c r="H161" s="348"/>
    </row>
    <row r="162" spans="1:8" ht="18.95" customHeight="1">
      <c r="A162" s="228" t="s">
        <v>21</v>
      </c>
      <c r="B162" s="84" t="s">
        <v>22</v>
      </c>
      <c r="C162" s="84"/>
      <c r="D162" s="116"/>
      <c r="E162" s="117"/>
      <c r="F162" s="117"/>
      <c r="G162" s="117"/>
      <c r="H162" s="282"/>
    </row>
    <row r="163" spans="1:8" ht="18.95" customHeight="1">
      <c r="A163" s="83" t="s">
        <v>23</v>
      </c>
      <c r="B163" s="86" t="s">
        <v>24</v>
      </c>
      <c r="C163" s="86"/>
      <c r="D163" s="118"/>
      <c r="E163" s="78"/>
      <c r="F163" s="78"/>
      <c r="G163" s="78"/>
      <c r="H163" s="119"/>
    </row>
    <row r="164" spans="1:8" ht="18.95" customHeight="1">
      <c r="A164" s="89" t="s">
        <v>25</v>
      </c>
      <c r="B164" s="90" t="s">
        <v>26</v>
      </c>
      <c r="C164" s="90"/>
      <c r="D164" s="120"/>
      <c r="E164" s="81"/>
      <c r="F164" s="81"/>
      <c r="G164" s="81"/>
      <c r="H164" s="121"/>
    </row>
    <row r="165" spans="1:8" ht="18.95" customHeight="1">
      <c r="A165" s="362"/>
      <c r="B165" s="362"/>
      <c r="C165" s="362"/>
      <c r="D165" s="362"/>
      <c r="E165" s="362"/>
      <c r="F165" s="362"/>
      <c r="G165" s="362"/>
      <c r="H165" s="362"/>
    </row>
    <row r="166" spans="1:8" ht="18.95" customHeight="1">
      <c r="A166" s="363"/>
      <c r="B166" s="363"/>
      <c r="C166" s="363"/>
      <c r="D166" s="363"/>
      <c r="E166" s="363"/>
      <c r="F166" s="363"/>
      <c r="G166" s="363"/>
      <c r="H166" s="363"/>
    </row>
    <row r="167" spans="1:8">
      <c r="A167" s="6"/>
      <c r="B167" s="6"/>
      <c r="C167" s="6"/>
      <c r="D167" s="104"/>
      <c r="E167" s="104"/>
      <c r="F167" s="104"/>
      <c r="G167" s="104"/>
      <c r="H167" s="104"/>
    </row>
  </sheetData>
  <mergeCells count="60">
    <mergeCell ref="A154:H154"/>
    <mergeCell ref="A1:B5"/>
    <mergeCell ref="C1:C8"/>
    <mergeCell ref="A6:B6"/>
    <mergeCell ref="A151:D151"/>
    <mergeCell ref="C152:D152"/>
    <mergeCell ref="C153:D153"/>
    <mergeCell ref="A34:B38"/>
    <mergeCell ref="C34:C41"/>
    <mergeCell ref="A39:B39"/>
    <mergeCell ref="A67:B71"/>
    <mergeCell ref="C67:C74"/>
    <mergeCell ref="A72:B72"/>
    <mergeCell ref="A95:B99"/>
    <mergeCell ref="C95:C102"/>
    <mergeCell ref="A100:B100"/>
    <mergeCell ref="A161:H161"/>
    <mergeCell ref="A165:H165"/>
    <mergeCell ref="A166:H166"/>
    <mergeCell ref="A155:H155"/>
    <mergeCell ref="A156:H156"/>
    <mergeCell ref="A157:H157"/>
    <mergeCell ref="A159:H159"/>
    <mergeCell ref="A160:H160"/>
    <mergeCell ref="A158:H158"/>
    <mergeCell ref="A128:B132"/>
    <mergeCell ref="C128:C135"/>
    <mergeCell ref="A133:B133"/>
    <mergeCell ref="A117:H117"/>
    <mergeCell ref="A118:H118"/>
    <mergeCell ref="A119:H119"/>
    <mergeCell ref="A120:H120"/>
    <mergeCell ref="A121:H121"/>
    <mergeCell ref="A122:H122"/>
    <mergeCell ref="A123:H123"/>
    <mergeCell ref="A124:H124"/>
    <mergeCell ref="A89:H89"/>
    <mergeCell ref="A90:H90"/>
    <mergeCell ref="A91:H91"/>
    <mergeCell ref="A56:H56"/>
    <mergeCell ref="A57:H57"/>
    <mergeCell ref="A58:H58"/>
    <mergeCell ref="A59:H59"/>
    <mergeCell ref="A60:H60"/>
    <mergeCell ref="A61:H61"/>
    <mergeCell ref="A62:H62"/>
    <mergeCell ref="A63:H63"/>
    <mergeCell ref="A84:H84"/>
    <mergeCell ref="A85:H85"/>
    <mergeCell ref="A86:H86"/>
    <mergeCell ref="A87:H87"/>
    <mergeCell ref="A88:H88"/>
    <mergeCell ref="A28:H28"/>
    <mergeCell ref="A29:H29"/>
    <mergeCell ref="A30:H30"/>
    <mergeCell ref="A23:H23"/>
    <mergeCell ref="A24:H24"/>
    <mergeCell ref="A25:H25"/>
    <mergeCell ref="A26:H26"/>
    <mergeCell ref="A27:H27"/>
  </mergeCells>
  <pageMargins left="0.25" right="0.25" top="0.75" bottom="0.75" header="0.3" footer="0.3"/>
  <pageSetup paperSize="9" scale="39" fitToHeight="0" orientation="landscape" r:id="rId1"/>
  <rowBreaks count="4" manualBreakCount="4">
    <brk id="33" max="7" man="1"/>
    <brk id="66" max="7" man="1"/>
    <brk id="94" max="7" man="1"/>
    <brk id="127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FD25-99B0-43E2-BA16-48B517784FB5}">
  <sheetPr>
    <pageSetUpPr fitToPage="1"/>
  </sheetPr>
  <dimension ref="A1:W166"/>
  <sheetViews>
    <sheetView topLeftCell="A96" zoomScale="50" zoomScaleNormal="50" workbookViewId="0">
      <selection activeCell="B111" sqref="B111"/>
    </sheetView>
  </sheetViews>
  <sheetFormatPr defaultColWidth="9.25" defaultRowHeight="15"/>
  <cols>
    <col min="1" max="1" width="30.625" style="2" customWidth="1"/>
    <col min="2" max="2" width="100.625" style="2" customWidth="1"/>
    <col min="3" max="3" width="120.625" style="2" customWidth="1"/>
    <col min="4" max="8" width="16.625" style="2" customWidth="1"/>
    <col min="9" max="16384" width="9.25" style="2"/>
  </cols>
  <sheetData>
    <row r="1" spans="1:17" ht="18.95" customHeight="1">
      <c r="A1" s="347" t="e" vm="1">
        <v>#VALUE!</v>
      </c>
      <c r="B1" s="347"/>
      <c r="C1" s="366" t="e" vm="2">
        <v>#VALUE!</v>
      </c>
      <c r="D1" s="18"/>
      <c r="E1" s="18"/>
      <c r="F1" s="18"/>
      <c r="G1" s="18"/>
      <c r="H1" s="18"/>
    </row>
    <row r="2" spans="1:17" ht="18.95" customHeight="1">
      <c r="A2" s="347"/>
      <c r="B2" s="347"/>
      <c r="C2" s="366"/>
      <c r="D2" s="18"/>
      <c r="E2" s="18"/>
      <c r="F2" s="18"/>
      <c r="G2" s="18"/>
      <c r="H2" s="18"/>
    </row>
    <row r="3" spans="1:17" ht="18.95" customHeight="1">
      <c r="A3" s="347"/>
      <c r="B3" s="347"/>
      <c r="C3" s="366"/>
      <c r="D3" s="18"/>
      <c r="E3" s="18"/>
      <c r="F3" s="18"/>
      <c r="G3" s="18"/>
      <c r="H3" s="18"/>
    </row>
    <row r="4" spans="1:17" ht="18.95" customHeight="1">
      <c r="A4" s="347"/>
      <c r="B4" s="347"/>
      <c r="C4" s="366"/>
      <c r="D4" s="18"/>
      <c r="E4" s="18"/>
      <c r="F4" s="18"/>
      <c r="G4" s="18"/>
      <c r="H4" s="18"/>
    </row>
    <row r="5" spans="1:17" ht="18.95" customHeight="1">
      <c r="A5" s="347"/>
      <c r="B5" s="347"/>
      <c r="C5" s="366"/>
      <c r="D5" s="18"/>
      <c r="E5" s="18"/>
      <c r="F5" s="18"/>
      <c r="G5" s="18"/>
      <c r="H5" s="18"/>
    </row>
    <row r="6" spans="1:17" ht="30">
      <c r="A6" s="368" t="s">
        <v>0</v>
      </c>
      <c r="B6" s="368"/>
      <c r="C6" s="366"/>
      <c r="D6" s="18"/>
      <c r="E6" s="18"/>
      <c r="F6" s="18"/>
      <c r="G6" s="18"/>
      <c r="H6" s="18"/>
    </row>
    <row r="7" spans="1:17" ht="30">
      <c r="A7" s="124" t="s">
        <v>1</v>
      </c>
      <c r="B7" s="124"/>
      <c r="C7" s="366"/>
      <c r="D7" s="18"/>
      <c r="E7" s="18"/>
      <c r="F7" s="18"/>
      <c r="G7" s="18"/>
      <c r="H7" s="18"/>
    </row>
    <row r="8" spans="1:17" ht="30">
      <c r="A8" s="79" t="s">
        <v>257</v>
      </c>
      <c r="B8" s="80">
        <v>46293</v>
      </c>
      <c r="C8" s="367"/>
      <c r="D8" s="82"/>
      <c r="E8" s="82"/>
      <c r="F8" s="18"/>
      <c r="G8" s="18"/>
      <c r="H8" s="18"/>
    </row>
    <row r="9" spans="1:17" s="3" customFormat="1" ht="50.1" customHeight="1">
      <c r="A9" s="205" t="s">
        <v>3</v>
      </c>
      <c r="B9" s="206" t="s">
        <v>4</v>
      </c>
      <c r="C9" s="207" t="s">
        <v>5</v>
      </c>
      <c r="D9" s="208" t="s">
        <v>6</v>
      </c>
      <c r="E9" s="208" t="s">
        <v>7</v>
      </c>
      <c r="F9" s="208" t="s">
        <v>8</v>
      </c>
      <c r="G9" s="208" t="s">
        <v>9</v>
      </c>
      <c r="H9" s="208" t="s">
        <v>10</v>
      </c>
    </row>
    <row r="10" spans="1:17" ht="35.1" customHeight="1">
      <c r="A10" s="230"/>
      <c r="B10" s="210" t="s">
        <v>258</v>
      </c>
      <c r="C10" s="212" t="s">
        <v>259</v>
      </c>
      <c r="D10" s="201">
        <v>135</v>
      </c>
      <c r="E10" s="201">
        <v>141.37740000000002</v>
      </c>
      <c r="F10" s="201">
        <v>6.4489500000000008</v>
      </c>
      <c r="G10" s="201">
        <v>8.9181000000000008</v>
      </c>
      <c r="H10" s="201">
        <v>9.5107499999999998</v>
      </c>
      <c r="J10" s="102"/>
      <c r="K10" s="138"/>
      <c r="L10" s="139"/>
      <c r="M10" s="46"/>
      <c r="N10" s="46"/>
      <c r="O10" s="46"/>
      <c r="P10" s="46"/>
      <c r="Q10" s="46"/>
    </row>
    <row r="11" spans="1:17" ht="35.1" customHeight="1">
      <c r="A11" s="152" t="s">
        <v>11</v>
      </c>
      <c r="B11" s="210" t="s">
        <v>260</v>
      </c>
      <c r="C11" s="274" t="s">
        <v>261</v>
      </c>
      <c r="D11" s="213">
        <v>50</v>
      </c>
      <c r="E11" s="201">
        <v>30</v>
      </c>
      <c r="F11" s="201">
        <v>4.53</v>
      </c>
      <c r="G11" s="201">
        <v>0.68700000000000006</v>
      </c>
      <c r="H11" s="201">
        <v>1.05</v>
      </c>
      <c r="J11" s="140"/>
      <c r="K11" s="138"/>
      <c r="L11" s="141"/>
      <c r="M11" s="70"/>
      <c r="N11" s="46"/>
      <c r="O11" s="46"/>
      <c r="P11" s="46"/>
      <c r="Q11" s="46"/>
    </row>
    <row r="12" spans="1:17" ht="35.1" customHeight="1">
      <c r="A12" s="158"/>
      <c r="B12" s="218" t="s">
        <v>45</v>
      </c>
      <c r="C12" s="211" t="s">
        <v>46</v>
      </c>
      <c r="D12" s="219">
        <v>75</v>
      </c>
      <c r="E12" s="201">
        <v>66</v>
      </c>
      <c r="F12" s="201">
        <v>12.6</v>
      </c>
      <c r="G12" s="201">
        <v>0.46700000000000003</v>
      </c>
      <c r="H12" s="201">
        <v>2.27</v>
      </c>
      <c r="J12" s="102"/>
      <c r="K12" s="132"/>
      <c r="L12" s="142"/>
      <c r="M12" s="45"/>
      <c r="N12" s="46"/>
      <c r="O12" s="46"/>
      <c r="P12" s="46"/>
      <c r="Q12" s="46"/>
    </row>
    <row r="13" spans="1:17" ht="35.1" customHeight="1">
      <c r="A13" s="154"/>
      <c r="B13" s="202" t="s">
        <v>123</v>
      </c>
      <c r="C13" s="212" t="s">
        <v>262</v>
      </c>
      <c r="D13" s="219">
        <v>75</v>
      </c>
      <c r="E13" s="201">
        <v>117.51300000000001</v>
      </c>
      <c r="F13" s="201">
        <v>25.047000000000001</v>
      </c>
      <c r="G13" s="201">
        <v>0.75900000000000001</v>
      </c>
      <c r="H13" s="201">
        <v>3.8940000000000001</v>
      </c>
      <c r="J13" s="19"/>
      <c r="K13" s="143"/>
      <c r="L13" s="139"/>
      <c r="M13" s="45"/>
      <c r="N13" s="46"/>
      <c r="O13" s="46"/>
      <c r="P13" s="46"/>
      <c r="Q13" s="46"/>
    </row>
    <row r="14" spans="1:17" ht="35.1" customHeight="1">
      <c r="A14" s="155"/>
      <c r="B14" s="218" t="s">
        <v>263</v>
      </c>
      <c r="C14" s="212" t="s">
        <v>264</v>
      </c>
      <c r="D14" s="219">
        <v>100</v>
      </c>
      <c r="E14" s="201">
        <v>79.8</v>
      </c>
      <c r="F14" s="201">
        <v>11.2</v>
      </c>
      <c r="G14" s="201">
        <v>1.66</v>
      </c>
      <c r="H14" s="201">
        <v>1.87</v>
      </c>
      <c r="J14" s="133"/>
      <c r="K14" s="132"/>
      <c r="L14" s="139"/>
      <c r="M14" s="45"/>
      <c r="N14" s="46"/>
      <c r="O14" s="46"/>
      <c r="P14" s="46"/>
      <c r="Q14" s="46"/>
    </row>
    <row r="15" spans="1:17" ht="35.1" customHeight="1">
      <c r="A15" s="155"/>
      <c r="B15" s="218" t="s">
        <v>265</v>
      </c>
      <c r="C15" s="211" t="s">
        <v>266</v>
      </c>
      <c r="D15" s="219">
        <v>100</v>
      </c>
      <c r="E15" s="201">
        <v>22.3</v>
      </c>
      <c r="F15" s="201">
        <v>3.95</v>
      </c>
      <c r="G15" s="201">
        <v>0.1</v>
      </c>
      <c r="H15" s="201">
        <v>0.75000000000000011</v>
      </c>
      <c r="J15" s="133"/>
      <c r="K15" s="132"/>
      <c r="L15" s="142"/>
      <c r="M15" s="45"/>
      <c r="N15" s="46"/>
      <c r="O15" s="46"/>
      <c r="P15" s="46"/>
      <c r="Q15" s="46"/>
    </row>
    <row r="16" spans="1:17" ht="35.1" customHeight="1">
      <c r="A16" s="155"/>
      <c r="B16" s="202" t="s">
        <v>267</v>
      </c>
      <c r="C16" s="211" t="s">
        <v>268</v>
      </c>
      <c r="D16" s="219">
        <v>150</v>
      </c>
      <c r="E16" s="201">
        <v>70.241500000000002</v>
      </c>
      <c r="F16" s="201">
        <v>13.151500000000002</v>
      </c>
      <c r="G16" s="201">
        <v>1.4525000000000001</v>
      </c>
      <c r="H16" s="201">
        <v>4.1795</v>
      </c>
      <c r="J16" s="133"/>
      <c r="K16" s="143"/>
      <c r="L16" s="142"/>
      <c r="M16" s="45"/>
      <c r="N16" s="46"/>
      <c r="O16" s="46"/>
      <c r="P16" s="46"/>
      <c r="Q16" s="46"/>
    </row>
    <row r="17" spans="1:23" ht="35.1" customHeight="1">
      <c r="A17" s="155"/>
      <c r="B17" s="233" t="s">
        <v>52</v>
      </c>
      <c r="C17" s="260" t="s">
        <v>53</v>
      </c>
      <c r="D17" s="219">
        <v>15</v>
      </c>
      <c r="E17" s="201">
        <v>74.821349999999995</v>
      </c>
      <c r="F17" s="201">
        <v>0.59024999999999994</v>
      </c>
      <c r="G17" s="201">
        <v>8.0373000000000001</v>
      </c>
      <c r="H17" s="201">
        <v>6.1349999999999995E-2</v>
      </c>
      <c r="I17" s="4"/>
      <c r="J17" s="133"/>
      <c r="K17" s="144"/>
      <c r="L17" s="145"/>
      <c r="M17" s="45"/>
      <c r="N17" s="46"/>
      <c r="O17" s="46"/>
      <c r="P17" s="46"/>
      <c r="Q17" s="46"/>
      <c r="R17" s="6"/>
      <c r="S17" s="6"/>
      <c r="T17" s="6"/>
      <c r="U17" s="6"/>
      <c r="V17" s="6"/>
      <c r="W17" s="6"/>
    </row>
    <row r="18" spans="1:23" ht="35.1" customHeight="1">
      <c r="A18" s="154"/>
      <c r="B18" s="233" t="s">
        <v>54</v>
      </c>
      <c r="C18" s="234" t="s">
        <v>55</v>
      </c>
      <c r="D18" s="219">
        <v>15</v>
      </c>
      <c r="E18" s="201">
        <v>91.7</v>
      </c>
      <c r="F18" s="201">
        <v>0.221</v>
      </c>
      <c r="G18" s="201">
        <v>8.01</v>
      </c>
      <c r="H18" s="201">
        <v>3.83</v>
      </c>
      <c r="I18" s="4"/>
      <c r="J18" s="19"/>
      <c r="K18" s="144"/>
      <c r="L18" s="146"/>
      <c r="M18" s="45"/>
      <c r="N18" s="46"/>
      <c r="O18" s="46"/>
      <c r="P18" s="46"/>
      <c r="Q18" s="46"/>
      <c r="R18" s="6"/>
      <c r="S18" s="6"/>
      <c r="T18" s="6"/>
      <c r="U18" s="6"/>
      <c r="V18" s="6"/>
      <c r="W18" s="6"/>
    </row>
    <row r="19" spans="1:23" ht="35.1" customHeight="1">
      <c r="A19" s="155"/>
      <c r="B19" s="202" t="s">
        <v>35</v>
      </c>
      <c r="C19" s="222"/>
      <c r="D19" s="219">
        <v>30</v>
      </c>
      <c r="E19" s="201">
        <v>72.644999999999996</v>
      </c>
      <c r="F19" s="201">
        <v>15.435</v>
      </c>
      <c r="G19" s="201">
        <v>0.46499999999999997</v>
      </c>
      <c r="H19" s="201">
        <v>2.61</v>
      </c>
      <c r="J19" s="133"/>
      <c r="K19" s="143"/>
      <c r="L19" s="135"/>
      <c r="M19" s="45"/>
      <c r="N19" s="46"/>
      <c r="O19" s="46"/>
      <c r="P19" s="46"/>
      <c r="Q19" s="46"/>
      <c r="R19" s="6"/>
      <c r="S19" s="6"/>
      <c r="T19" s="6"/>
      <c r="U19" s="6"/>
      <c r="V19" s="6"/>
      <c r="W19" s="6"/>
    </row>
    <row r="20" spans="1:23" ht="35.1" customHeight="1">
      <c r="A20" s="156"/>
      <c r="B20" s="202" t="s">
        <v>111</v>
      </c>
      <c r="C20" s="222"/>
      <c r="D20" s="219">
        <v>100</v>
      </c>
      <c r="E20" s="201">
        <v>35.628</v>
      </c>
      <c r="F20" s="201">
        <v>9.1199999999999992</v>
      </c>
      <c r="G20" s="201">
        <v>0.1</v>
      </c>
      <c r="H20" s="201">
        <v>1.1000000000000001</v>
      </c>
      <c r="K20" s="6"/>
      <c r="L20" s="6"/>
      <c r="M20" s="6"/>
      <c r="N20" s="136"/>
      <c r="O20" s="143"/>
      <c r="P20" s="135"/>
      <c r="Q20" s="45"/>
      <c r="R20" s="46"/>
      <c r="S20" s="46"/>
      <c r="T20" s="46"/>
      <c r="U20" s="46"/>
      <c r="V20" s="6"/>
      <c r="W20" s="6"/>
    </row>
    <row r="21" spans="1:23" ht="35.1" customHeight="1">
      <c r="A21" s="157"/>
      <c r="B21" s="202" t="s">
        <v>57</v>
      </c>
      <c r="C21" s="222"/>
      <c r="D21" s="219">
        <v>70</v>
      </c>
      <c r="E21" s="201">
        <v>27.983199999999997</v>
      </c>
      <c r="F21" s="201">
        <v>8.3579999999999988</v>
      </c>
      <c r="G21" s="201">
        <v>0</v>
      </c>
      <c r="H21" s="201">
        <v>0.21</v>
      </c>
      <c r="K21" s="6"/>
      <c r="L21" s="6"/>
      <c r="M21" s="6"/>
      <c r="N21" s="136"/>
      <c r="O21" s="143"/>
      <c r="P21" s="135"/>
      <c r="Q21" s="45"/>
      <c r="R21" s="46"/>
      <c r="S21" s="46"/>
      <c r="T21" s="46"/>
      <c r="U21" s="46"/>
      <c r="V21" s="6"/>
      <c r="W21" s="6"/>
    </row>
    <row r="22" spans="1:23" s="3" customFormat="1" ht="18.95" customHeight="1">
      <c r="A22" s="172"/>
      <c r="B22" s="112"/>
      <c r="C22" s="112" t="s">
        <v>12</v>
      </c>
      <c r="D22" s="226"/>
      <c r="E22" s="227">
        <f>SUM(E10:E21)</f>
        <v>830.00945000000002</v>
      </c>
      <c r="F22" s="227">
        <f>SUM(F10:F21)</f>
        <v>110.65170000000002</v>
      </c>
      <c r="G22" s="227">
        <f>SUM(G10:G21)</f>
        <v>30.655899999999999</v>
      </c>
      <c r="H22" s="227">
        <f>SUM(H10:H21)</f>
        <v>31.335600000000007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8.95" customHeight="1">
      <c r="A23" s="377" t="s">
        <v>13</v>
      </c>
      <c r="B23" s="377"/>
      <c r="C23" s="377"/>
      <c r="D23" s="377"/>
      <c r="E23" s="377"/>
      <c r="F23" s="377"/>
      <c r="G23" s="377"/>
      <c r="H23" s="377"/>
    </row>
    <row r="24" spans="1:23" ht="18.95" customHeight="1">
      <c r="A24" s="359" t="s">
        <v>14</v>
      </c>
      <c r="B24" s="360"/>
      <c r="C24" s="360"/>
      <c r="D24" s="360"/>
      <c r="E24" s="360"/>
      <c r="F24" s="360"/>
      <c r="G24" s="360"/>
      <c r="H24" s="361"/>
    </row>
    <row r="25" spans="1:23" ht="18.95" customHeight="1">
      <c r="A25" s="349" t="s">
        <v>15</v>
      </c>
      <c r="B25" s="350"/>
      <c r="C25" s="350"/>
      <c r="D25" s="350"/>
      <c r="E25" s="350"/>
      <c r="F25" s="350"/>
      <c r="G25" s="350"/>
      <c r="H25" s="351"/>
    </row>
    <row r="26" spans="1:23" ht="18.95" customHeight="1">
      <c r="A26" s="352" t="s">
        <v>16</v>
      </c>
      <c r="B26" s="353"/>
      <c r="C26" s="353"/>
      <c r="D26" s="353"/>
      <c r="E26" s="353"/>
      <c r="F26" s="353"/>
      <c r="G26" s="353"/>
      <c r="H26" s="354"/>
    </row>
    <row r="27" spans="1:23" ht="18.95" customHeight="1">
      <c r="A27" s="352" t="s">
        <v>17</v>
      </c>
      <c r="B27" s="353"/>
      <c r="C27" s="353"/>
      <c r="D27" s="353"/>
      <c r="E27" s="353"/>
      <c r="F27" s="353"/>
      <c r="G27" s="353"/>
      <c r="H27" s="354"/>
    </row>
    <row r="28" spans="1:23" ht="18.95" customHeight="1">
      <c r="A28" s="352" t="s">
        <v>18</v>
      </c>
      <c r="B28" s="353"/>
      <c r="C28" s="353"/>
      <c r="D28" s="353"/>
      <c r="E28" s="353"/>
      <c r="F28" s="353"/>
      <c r="G28" s="353"/>
      <c r="H28" s="354"/>
    </row>
    <row r="29" spans="1:23" ht="18.95" customHeight="1">
      <c r="A29" s="355" t="s">
        <v>19</v>
      </c>
      <c r="B29" s="356"/>
      <c r="C29" s="356"/>
      <c r="D29" s="356"/>
      <c r="E29" s="356"/>
      <c r="F29" s="356"/>
      <c r="G29" s="356"/>
      <c r="H29" s="357"/>
    </row>
    <row r="30" spans="1:23" ht="18.95" customHeight="1">
      <c r="A30" s="348" t="s">
        <v>20</v>
      </c>
      <c r="B30" s="348"/>
      <c r="C30" s="348"/>
      <c r="D30" s="348"/>
      <c r="E30" s="348"/>
      <c r="F30" s="348"/>
      <c r="G30" s="348"/>
      <c r="H30" s="348"/>
    </row>
    <row r="31" spans="1:23" ht="18.95" customHeight="1">
      <c r="A31" s="228" t="s">
        <v>21</v>
      </c>
      <c r="B31" s="84" t="s">
        <v>22</v>
      </c>
      <c r="C31" s="84"/>
      <c r="D31" s="84"/>
      <c r="E31" s="85"/>
      <c r="F31" s="85"/>
      <c r="G31" s="85"/>
      <c r="H31" s="229"/>
    </row>
    <row r="32" spans="1:23" ht="18.95" customHeight="1">
      <c r="A32" s="83" t="s">
        <v>23</v>
      </c>
      <c r="B32" s="86" t="s">
        <v>24</v>
      </c>
      <c r="C32" s="86"/>
      <c r="D32" s="86"/>
      <c r="E32" s="87"/>
      <c r="F32" s="87"/>
      <c r="G32" s="87"/>
      <c r="H32" s="88"/>
    </row>
    <row r="33" spans="1:23" ht="18.95" customHeight="1">
      <c r="A33" s="89" t="s">
        <v>25</v>
      </c>
      <c r="B33" s="90" t="s">
        <v>26</v>
      </c>
      <c r="C33" s="90"/>
      <c r="D33" s="90"/>
      <c r="E33" s="91"/>
      <c r="F33" s="91"/>
      <c r="G33" s="91"/>
      <c r="H33" s="92"/>
    </row>
    <row r="34" spans="1:23" ht="18.95" customHeight="1">
      <c r="A34" s="347" t="e" vm="1">
        <v>#VALUE!</v>
      </c>
      <c r="B34" s="347"/>
      <c r="C34" s="366" t="e" vm="2">
        <v>#VALUE!</v>
      </c>
      <c r="D34" s="18"/>
      <c r="E34" s="18"/>
      <c r="F34" s="18"/>
      <c r="G34" s="18"/>
      <c r="H34" s="18"/>
    </row>
    <row r="35" spans="1:23" ht="18.95" customHeight="1">
      <c r="A35" s="347"/>
      <c r="B35" s="347"/>
      <c r="C35" s="366"/>
      <c r="D35" s="18"/>
      <c r="E35" s="18"/>
      <c r="F35" s="18"/>
      <c r="G35" s="18"/>
      <c r="H35" s="18"/>
    </row>
    <row r="36" spans="1:23" ht="18.95" customHeight="1">
      <c r="A36" s="347"/>
      <c r="B36" s="347"/>
      <c r="C36" s="366"/>
      <c r="D36" s="18"/>
      <c r="E36" s="18"/>
      <c r="F36" s="18"/>
      <c r="G36" s="18"/>
      <c r="H36" s="18"/>
    </row>
    <row r="37" spans="1:23" ht="18.95" customHeight="1">
      <c r="A37" s="347"/>
      <c r="B37" s="347"/>
      <c r="C37" s="366"/>
      <c r="D37" s="18"/>
      <c r="E37" s="18"/>
      <c r="F37" s="18"/>
      <c r="G37" s="18"/>
      <c r="H37" s="18"/>
    </row>
    <row r="38" spans="1:23" ht="18.95" customHeight="1">
      <c r="A38" s="347"/>
      <c r="B38" s="347"/>
      <c r="C38" s="366"/>
      <c r="D38" s="18"/>
      <c r="E38" s="18"/>
      <c r="F38" s="18"/>
      <c r="G38" s="18"/>
      <c r="H38" s="18"/>
    </row>
    <row r="39" spans="1:23" ht="30">
      <c r="A39" s="368" t="s">
        <v>0</v>
      </c>
      <c r="B39" s="368"/>
      <c r="C39" s="366"/>
      <c r="D39" s="18"/>
      <c r="E39" s="18"/>
      <c r="F39" s="18"/>
      <c r="G39" s="18"/>
      <c r="H39" s="18"/>
    </row>
    <row r="40" spans="1:23" ht="30">
      <c r="A40" s="124" t="s">
        <v>1</v>
      </c>
      <c r="B40" s="124"/>
      <c r="C40" s="366"/>
      <c r="D40" s="18"/>
      <c r="E40" s="18"/>
      <c r="F40" s="18"/>
      <c r="G40" s="18"/>
      <c r="H40" s="18"/>
    </row>
    <row r="41" spans="1:23" ht="30">
      <c r="A41" s="79" t="str">
        <f>A8</f>
        <v>40. nädal</v>
      </c>
      <c r="B41" s="80">
        <f>B8+1</f>
        <v>46294</v>
      </c>
      <c r="C41" s="367"/>
      <c r="D41" s="82"/>
      <c r="E41" s="82"/>
      <c r="F41" s="18"/>
      <c r="G41" s="18"/>
      <c r="H41" s="18"/>
    </row>
    <row r="42" spans="1:23" ht="50.1" customHeight="1">
      <c r="A42" s="205" t="s">
        <v>27</v>
      </c>
      <c r="B42" s="206" t="s">
        <v>4</v>
      </c>
      <c r="C42" s="207" t="s">
        <v>5</v>
      </c>
      <c r="D42" s="208" t="s">
        <v>6</v>
      </c>
      <c r="E42" s="208" t="s">
        <v>7</v>
      </c>
      <c r="F42" s="208" t="s">
        <v>8</v>
      </c>
      <c r="G42" s="208" t="s">
        <v>9</v>
      </c>
      <c r="H42" s="208" t="s">
        <v>10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35.1" customHeight="1">
      <c r="A43" s="209"/>
      <c r="B43" s="202" t="s">
        <v>269</v>
      </c>
      <c r="C43" s="211" t="s">
        <v>270</v>
      </c>
      <c r="D43" s="201">
        <v>135</v>
      </c>
      <c r="E43" s="201">
        <v>162.41</v>
      </c>
      <c r="F43" s="201">
        <v>6.4</v>
      </c>
      <c r="G43" s="201">
        <v>12.69</v>
      </c>
      <c r="H43" s="201">
        <v>5.39</v>
      </c>
      <c r="I43" s="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35.1" customHeight="1">
      <c r="A44" s="152" t="s">
        <v>11</v>
      </c>
      <c r="B44" s="249" t="s">
        <v>271</v>
      </c>
      <c r="C44" s="211" t="s">
        <v>272</v>
      </c>
      <c r="D44" s="213">
        <v>100</v>
      </c>
      <c r="E44" s="201">
        <v>130.69999999999999</v>
      </c>
      <c r="F44" s="201">
        <v>10.93</v>
      </c>
      <c r="G44" s="201">
        <v>7.47</v>
      </c>
      <c r="H44" s="201">
        <v>4.0599999999999996</v>
      </c>
      <c r="I44" s="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35.1" customHeight="1">
      <c r="A45" s="154"/>
      <c r="B45" s="214" t="s">
        <v>90</v>
      </c>
      <c r="C45" s="215" t="s">
        <v>273</v>
      </c>
      <c r="D45" s="216">
        <v>75</v>
      </c>
      <c r="E45" s="217">
        <v>125.625</v>
      </c>
      <c r="F45" s="217">
        <v>20.625</v>
      </c>
      <c r="G45" s="217">
        <v>2.9249999999999998</v>
      </c>
      <c r="H45" s="217">
        <v>3.5531250000000001</v>
      </c>
      <c r="I45" s="4"/>
    </row>
    <row r="46" spans="1:23" s="8" customFormat="1" ht="35.1" customHeight="1">
      <c r="A46" s="158"/>
      <c r="B46" s="210" t="s">
        <v>43</v>
      </c>
      <c r="C46" s="212" t="s">
        <v>44</v>
      </c>
      <c r="D46" s="219">
        <v>75</v>
      </c>
      <c r="E46" s="201">
        <v>118.125</v>
      </c>
      <c r="F46" s="201">
        <v>19.593749999999996</v>
      </c>
      <c r="G46" s="201">
        <v>3.5531250000000001</v>
      </c>
      <c r="H46" s="201">
        <v>1.7062500000000003</v>
      </c>
      <c r="J46" s="9"/>
      <c r="K46" s="9"/>
      <c r="L46" s="9"/>
      <c r="M46" s="9"/>
      <c r="N46" s="9"/>
      <c r="O46" s="9"/>
      <c r="P46" s="9"/>
    </row>
    <row r="47" spans="1:23" s="8" customFormat="1" ht="35.1" customHeight="1">
      <c r="A47" s="154"/>
      <c r="B47" s="210" t="s">
        <v>274</v>
      </c>
      <c r="C47" s="212" t="s">
        <v>275</v>
      </c>
      <c r="D47" s="200">
        <v>100</v>
      </c>
      <c r="E47" s="201">
        <v>60.2</v>
      </c>
      <c r="F47" s="201">
        <v>7.54</v>
      </c>
      <c r="G47" s="201">
        <v>2.2400000000000002</v>
      </c>
      <c r="H47" s="201">
        <v>0.72699999999999998</v>
      </c>
      <c r="I47" s="10"/>
      <c r="J47" s="9"/>
      <c r="K47" s="9"/>
      <c r="L47" s="9"/>
      <c r="M47" s="9"/>
      <c r="N47" s="9"/>
      <c r="O47" s="9"/>
      <c r="P47" s="11"/>
    </row>
    <row r="48" spans="1:23" s="8" customFormat="1" ht="35.1" customHeight="1">
      <c r="A48" s="154"/>
      <c r="B48" s="179" t="s">
        <v>276</v>
      </c>
      <c r="C48" s="222" t="s">
        <v>277</v>
      </c>
      <c r="D48" s="295">
        <v>100</v>
      </c>
      <c r="E48" s="296">
        <v>20.100000000000001</v>
      </c>
      <c r="F48" s="296">
        <v>3.15</v>
      </c>
      <c r="G48" s="296">
        <v>5.8000000000000003E-2</v>
      </c>
      <c r="H48" s="296">
        <v>0.97799999999999998</v>
      </c>
      <c r="I48" s="10"/>
      <c r="J48" s="9"/>
      <c r="K48" s="9"/>
      <c r="L48" s="9"/>
      <c r="M48" s="9"/>
      <c r="N48" s="9"/>
      <c r="O48" s="9"/>
      <c r="P48" s="9"/>
    </row>
    <row r="49" spans="1:22" s="8" customFormat="1" ht="35.1" customHeight="1">
      <c r="A49" s="154"/>
      <c r="B49" s="202" t="s">
        <v>278</v>
      </c>
      <c r="C49" s="224" t="s">
        <v>279</v>
      </c>
      <c r="D49" s="219">
        <v>150</v>
      </c>
      <c r="E49" s="201">
        <v>71.16</v>
      </c>
      <c r="F49" s="201">
        <v>15.05</v>
      </c>
      <c r="G49" s="201">
        <v>0.5</v>
      </c>
      <c r="H49" s="201">
        <v>4.49</v>
      </c>
      <c r="I49" s="10"/>
      <c r="J49" s="9"/>
      <c r="K49" s="9"/>
      <c r="L49" s="9"/>
      <c r="M49" s="9"/>
      <c r="N49" s="9"/>
      <c r="O49" s="9"/>
      <c r="P49" s="9"/>
    </row>
    <row r="50" spans="1:22" ht="35.1" customHeight="1">
      <c r="A50" s="154"/>
      <c r="B50" s="231" t="s">
        <v>52</v>
      </c>
      <c r="C50" s="260" t="s">
        <v>53</v>
      </c>
      <c r="D50" s="219">
        <v>15</v>
      </c>
      <c r="E50" s="201">
        <v>74.821349999999995</v>
      </c>
      <c r="F50" s="201">
        <v>0.59024999999999994</v>
      </c>
      <c r="G50" s="201">
        <v>8.0373000000000001</v>
      </c>
      <c r="H50" s="201">
        <v>6.1349999999999995E-2</v>
      </c>
      <c r="L50" s="12"/>
      <c r="M50" s="13"/>
      <c r="N50" s="13"/>
      <c r="O50" s="13"/>
      <c r="P50" s="13"/>
      <c r="Q50" s="13"/>
    </row>
    <row r="51" spans="1:22" ht="35.1" customHeight="1">
      <c r="A51" s="154"/>
      <c r="B51" s="231" t="s">
        <v>54</v>
      </c>
      <c r="C51" s="234" t="s">
        <v>55</v>
      </c>
      <c r="D51" s="219">
        <v>15</v>
      </c>
      <c r="E51" s="201">
        <v>91.7</v>
      </c>
      <c r="F51" s="201">
        <v>0.221</v>
      </c>
      <c r="G51" s="201">
        <v>8.01</v>
      </c>
      <c r="H51" s="201">
        <v>3.83</v>
      </c>
      <c r="O51" s="6"/>
      <c r="P51" s="6"/>
      <c r="Q51" s="6"/>
      <c r="R51" s="6"/>
      <c r="S51" s="6"/>
      <c r="T51" s="6"/>
      <c r="U51" s="6"/>
      <c r="V51" s="6"/>
    </row>
    <row r="52" spans="1:22" ht="35.1" customHeight="1">
      <c r="A52" s="155"/>
      <c r="B52" s="180" t="s">
        <v>35</v>
      </c>
      <c r="C52" s="222"/>
      <c r="D52" s="58">
        <v>30</v>
      </c>
      <c r="E52" s="59">
        <v>72.644999999999996</v>
      </c>
      <c r="F52" s="59">
        <v>15.435</v>
      </c>
      <c r="G52" s="59">
        <v>0.46499999999999997</v>
      </c>
      <c r="H52" s="59">
        <v>2.61</v>
      </c>
      <c r="O52" s="6"/>
      <c r="P52" s="6"/>
      <c r="Q52" s="6"/>
      <c r="R52" s="6"/>
      <c r="S52" s="6"/>
      <c r="T52" s="6"/>
      <c r="U52" s="6"/>
      <c r="V52" s="6"/>
    </row>
    <row r="53" spans="1:22" s="3" customFormat="1" ht="35.1" customHeight="1">
      <c r="A53" s="156"/>
      <c r="B53" s="202" t="s">
        <v>141</v>
      </c>
      <c r="C53" s="222"/>
      <c r="D53" s="219">
        <v>100</v>
      </c>
      <c r="E53" s="201">
        <v>24.2</v>
      </c>
      <c r="F53" s="201">
        <v>6</v>
      </c>
      <c r="G53" s="201">
        <v>0.2</v>
      </c>
      <c r="H53" s="201">
        <v>0.5</v>
      </c>
      <c r="O53" s="7"/>
      <c r="P53" s="7"/>
      <c r="Q53" s="7"/>
      <c r="R53" s="7"/>
      <c r="S53" s="7"/>
      <c r="T53" s="7"/>
      <c r="U53" s="7"/>
      <c r="V53" s="7"/>
    </row>
    <row r="54" spans="1:22" ht="35.1" customHeight="1">
      <c r="A54" s="157"/>
      <c r="B54" s="202" t="s">
        <v>77</v>
      </c>
      <c r="C54" s="222"/>
      <c r="D54" s="219">
        <v>70</v>
      </c>
      <c r="E54" s="201">
        <v>33.653199999999998</v>
      </c>
      <c r="F54" s="201">
        <v>9.4359999999999999</v>
      </c>
      <c r="G54" s="201">
        <v>0</v>
      </c>
      <c r="H54" s="201">
        <v>0</v>
      </c>
      <c r="O54" s="6"/>
      <c r="P54" s="6"/>
      <c r="Q54" s="6"/>
      <c r="R54" s="6"/>
      <c r="S54" s="6"/>
      <c r="T54" s="6"/>
      <c r="U54" s="6"/>
      <c r="V54" s="6"/>
    </row>
    <row r="55" spans="1:22" s="3" customFormat="1" ht="18.95" customHeight="1">
      <c r="A55" s="172"/>
      <c r="B55" s="112"/>
      <c r="C55" s="112" t="s">
        <v>12</v>
      </c>
      <c r="D55" s="277"/>
      <c r="E55" s="250">
        <f>SUM(E43:E54)</f>
        <v>985.33955000000014</v>
      </c>
      <c r="F55" s="250">
        <f t="shared" ref="F55:H55" si="0">SUM(F43:F54)</f>
        <v>114.971</v>
      </c>
      <c r="G55" s="250">
        <f t="shared" si="0"/>
        <v>46.14842500000001</v>
      </c>
      <c r="H55" s="250">
        <f t="shared" si="0"/>
        <v>27.905725000000004</v>
      </c>
      <c r="J55" s="7"/>
      <c r="K55" s="7"/>
      <c r="L55" s="7"/>
      <c r="M55" s="7"/>
      <c r="N55" s="7"/>
      <c r="O55" s="7"/>
      <c r="P55" s="14"/>
      <c r="Q55" s="14"/>
      <c r="R55" s="14"/>
      <c r="S55" s="14"/>
      <c r="T55" s="7"/>
      <c r="U55" s="7"/>
      <c r="V55" s="7"/>
    </row>
    <row r="56" spans="1:22" ht="18.95" customHeight="1">
      <c r="A56" s="377" t="s">
        <v>13</v>
      </c>
      <c r="B56" s="377"/>
      <c r="C56" s="377"/>
      <c r="D56" s="377"/>
      <c r="E56" s="377"/>
      <c r="F56" s="377"/>
      <c r="G56" s="377"/>
      <c r="H56" s="377"/>
    </row>
    <row r="57" spans="1:22" ht="18.95" customHeight="1">
      <c r="A57" s="359" t="s">
        <v>14</v>
      </c>
      <c r="B57" s="360"/>
      <c r="C57" s="360"/>
      <c r="D57" s="360"/>
      <c r="E57" s="360"/>
      <c r="F57" s="360"/>
      <c r="G57" s="360"/>
      <c r="H57" s="361"/>
    </row>
    <row r="58" spans="1:22" ht="18.95" customHeight="1">
      <c r="A58" s="349" t="s">
        <v>15</v>
      </c>
      <c r="B58" s="350"/>
      <c r="C58" s="350"/>
      <c r="D58" s="350"/>
      <c r="E58" s="350"/>
      <c r="F58" s="350"/>
      <c r="G58" s="350"/>
      <c r="H58" s="351"/>
    </row>
    <row r="59" spans="1:22" ht="18.95" customHeight="1">
      <c r="A59" s="352" t="s">
        <v>16</v>
      </c>
      <c r="B59" s="353"/>
      <c r="C59" s="353"/>
      <c r="D59" s="353"/>
      <c r="E59" s="353"/>
      <c r="F59" s="353"/>
      <c r="G59" s="353"/>
      <c r="H59" s="354"/>
    </row>
    <row r="60" spans="1:22" ht="18.95" customHeight="1">
      <c r="A60" s="352" t="s">
        <v>17</v>
      </c>
      <c r="B60" s="353"/>
      <c r="C60" s="353"/>
      <c r="D60" s="353"/>
      <c r="E60" s="353"/>
      <c r="F60" s="353"/>
      <c r="G60" s="353"/>
      <c r="H60" s="354"/>
    </row>
    <row r="61" spans="1:22" ht="18.95" customHeight="1">
      <c r="A61" s="352" t="s">
        <v>18</v>
      </c>
      <c r="B61" s="353"/>
      <c r="C61" s="353"/>
      <c r="D61" s="353"/>
      <c r="E61" s="353"/>
      <c r="F61" s="353"/>
      <c r="G61" s="353"/>
      <c r="H61" s="354"/>
    </row>
    <row r="62" spans="1:22" ht="18.95" customHeight="1">
      <c r="A62" s="355" t="s">
        <v>19</v>
      </c>
      <c r="B62" s="356"/>
      <c r="C62" s="356"/>
      <c r="D62" s="356"/>
      <c r="E62" s="356"/>
      <c r="F62" s="356"/>
      <c r="G62" s="356"/>
      <c r="H62" s="357"/>
    </row>
    <row r="63" spans="1:22" ht="18.95" customHeight="1">
      <c r="A63" s="348" t="s">
        <v>20</v>
      </c>
      <c r="B63" s="348"/>
      <c r="C63" s="348"/>
      <c r="D63" s="348"/>
      <c r="E63" s="348"/>
      <c r="F63" s="348"/>
      <c r="G63" s="348"/>
      <c r="H63" s="348"/>
    </row>
    <row r="64" spans="1:22" ht="18.95" customHeight="1">
      <c r="A64" s="228" t="s">
        <v>21</v>
      </c>
      <c r="B64" s="84" t="s">
        <v>22</v>
      </c>
      <c r="C64" s="84"/>
      <c r="D64" s="84"/>
      <c r="E64" s="85"/>
      <c r="F64" s="85"/>
      <c r="G64" s="85"/>
      <c r="H64" s="229"/>
    </row>
    <row r="65" spans="1:22" ht="18.95" customHeight="1">
      <c r="A65" s="83" t="s">
        <v>23</v>
      </c>
      <c r="B65" s="86" t="s">
        <v>24</v>
      </c>
      <c r="C65" s="86"/>
      <c r="D65" s="86"/>
      <c r="E65" s="87"/>
      <c r="F65" s="87"/>
      <c r="G65" s="87"/>
      <c r="H65" s="88"/>
    </row>
    <row r="66" spans="1:22" ht="18.95" customHeight="1">
      <c r="A66" s="89" t="s">
        <v>25</v>
      </c>
      <c r="B66" s="90" t="s">
        <v>26</v>
      </c>
      <c r="C66" s="90"/>
      <c r="D66" s="90"/>
      <c r="E66" s="91"/>
      <c r="F66" s="91"/>
      <c r="G66" s="91"/>
      <c r="H66" s="92"/>
    </row>
    <row r="67" spans="1:22" ht="18.95" customHeight="1">
      <c r="A67" s="347" t="e" vm="1">
        <v>#VALUE!</v>
      </c>
      <c r="B67" s="347"/>
      <c r="C67" s="366" t="e" vm="2">
        <v>#VALUE!</v>
      </c>
      <c r="D67" s="18"/>
      <c r="E67" s="18"/>
      <c r="F67" s="18"/>
      <c r="G67" s="18"/>
      <c r="H67" s="18"/>
    </row>
    <row r="68" spans="1:22" ht="18.95" customHeight="1">
      <c r="A68" s="347"/>
      <c r="B68" s="347"/>
      <c r="C68" s="366"/>
      <c r="D68" s="18"/>
      <c r="E68" s="18"/>
      <c r="F68" s="18"/>
      <c r="G68" s="18"/>
      <c r="H68" s="18"/>
    </row>
    <row r="69" spans="1:22" ht="18.95" customHeight="1">
      <c r="A69" s="347"/>
      <c r="B69" s="347"/>
      <c r="C69" s="366"/>
      <c r="D69" s="18"/>
      <c r="E69" s="18"/>
      <c r="F69" s="18"/>
      <c r="G69" s="18"/>
      <c r="H69" s="18"/>
    </row>
    <row r="70" spans="1:22" ht="18.95" customHeight="1">
      <c r="A70" s="347"/>
      <c r="B70" s="347"/>
      <c r="C70" s="366"/>
      <c r="D70" s="18"/>
      <c r="E70" s="18"/>
      <c r="F70" s="18"/>
      <c r="G70" s="18"/>
      <c r="H70" s="18"/>
    </row>
    <row r="71" spans="1:22" ht="18.95" customHeight="1">
      <c r="A71" s="347"/>
      <c r="B71" s="347"/>
      <c r="C71" s="366"/>
      <c r="D71" s="18"/>
      <c r="E71" s="18"/>
      <c r="F71" s="18"/>
      <c r="G71" s="18"/>
      <c r="H71" s="18"/>
    </row>
    <row r="72" spans="1:22" ht="30">
      <c r="A72" s="368" t="s">
        <v>0</v>
      </c>
      <c r="B72" s="368"/>
      <c r="C72" s="366"/>
      <c r="D72" s="18"/>
      <c r="E72" s="18"/>
      <c r="F72" s="18"/>
      <c r="G72" s="18"/>
      <c r="H72" s="18"/>
    </row>
    <row r="73" spans="1:22" ht="30">
      <c r="A73" s="124" t="s">
        <v>1</v>
      </c>
      <c r="B73" s="124"/>
      <c r="C73" s="366"/>
      <c r="D73" s="18"/>
      <c r="E73" s="18"/>
      <c r="F73" s="18"/>
      <c r="G73" s="18"/>
      <c r="H73" s="18"/>
    </row>
    <row r="74" spans="1:22" ht="30">
      <c r="A74" s="79" t="str">
        <f>A8</f>
        <v>40. nädal</v>
      </c>
      <c r="B74" s="80">
        <f>B8+2</f>
        <v>46295</v>
      </c>
      <c r="C74" s="367"/>
      <c r="D74" s="82"/>
      <c r="E74" s="82"/>
      <c r="F74" s="18"/>
      <c r="G74" s="18"/>
      <c r="H74" s="18"/>
    </row>
    <row r="75" spans="1:22" s="3" customFormat="1" ht="75" customHeight="1">
      <c r="A75" s="205" t="s">
        <v>28</v>
      </c>
      <c r="B75" s="206" t="s">
        <v>4</v>
      </c>
      <c r="C75" s="207" t="s">
        <v>5</v>
      </c>
      <c r="D75" s="208" t="s">
        <v>6</v>
      </c>
      <c r="E75" s="208" t="s">
        <v>7</v>
      </c>
      <c r="F75" s="208" t="s">
        <v>8</v>
      </c>
      <c r="G75" s="208" t="s">
        <v>9</v>
      </c>
      <c r="H75" s="208" t="s">
        <v>10</v>
      </c>
      <c r="J75" s="7"/>
      <c r="K75" s="7"/>
      <c r="L75" s="7"/>
      <c r="M75" s="7"/>
      <c r="N75" s="7"/>
      <c r="O75" s="7"/>
      <c r="P75" s="14"/>
      <c r="Q75" s="14"/>
      <c r="R75" s="14"/>
      <c r="S75" s="14"/>
      <c r="T75" s="7"/>
      <c r="U75" s="7"/>
      <c r="V75" s="7"/>
    </row>
    <row r="76" spans="1:22" s="3" customFormat="1" ht="35.1" customHeight="1">
      <c r="A76" s="297"/>
      <c r="B76" s="221" t="s">
        <v>280</v>
      </c>
      <c r="C76" s="211" t="s">
        <v>281</v>
      </c>
      <c r="D76" s="201">
        <v>250</v>
      </c>
      <c r="E76" s="201">
        <v>296.5</v>
      </c>
      <c r="F76" s="201">
        <v>17.329999999999998</v>
      </c>
      <c r="G76" s="201">
        <v>18.350000000000001</v>
      </c>
      <c r="H76" s="201">
        <v>13</v>
      </c>
      <c r="J76" s="7"/>
      <c r="K76" s="7"/>
      <c r="L76" s="7"/>
      <c r="M76" s="7"/>
      <c r="N76" s="7"/>
      <c r="O76" s="7"/>
      <c r="P76" s="14"/>
      <c r="Q76" s="14"/>
      <c r="R76" s="14"/>
      <c r="S76" s="14"/>
      <c r="T76" s="7"/>
      <c r="U76" s="7"/>
      <c r="V76" s="7"/>
    </row>
    <row r="77" spans="1:22" s="3" customFormat="1" ht="35.1" customHeight="1">
      <c r="A77" s="152" t="s">
        <v>11</v>
      </c>
      <c r="B77" s="249" t="s">
        <v>282</v>
      </c>
      <c r="C77" s="211" t="s">
        <v>283</v>
      </c>
      <c r="D77" s="213">
        <v>50</v>
      </c>
      <c r="E77" s="201">
        <v>27.83</v>
      </c>
      <c r="F77" s="201">
        <v>2.95</v>
      </c>
      <c r="G77" s="201">
        <v>1.3</v>
      </c>
      <c r="H77" s="201">
        <v>0.87</v>
      </c>
      <c r="J77" s="7"/>
      <c r="K77" s="7"/>
      <c r="L77" s="7"/>
      <c r="M77" s="7"/>
      <c r="N77" s="7"/>
      <c r="O77" s="7"/>
      <c r="P77" s="14"/>
      <c r="Q77" s="14"/>
      <c r="R77" s="14"/>
      <c r="S77" s="14"/>
      <c r="T77" s="7"/>
      <c r="U77" s="7"/>
      <c r="V77" s="7"/>
    </row>
    <row r="78" spans="1:22" s="3" customFormat="1" ht="35.1" customHeight="1">
      <c r="A78" s="181"/>
      <c r="B78" s="202" t="s">
        <v>284</v>
      </c>
      <c r="C78" s="212"/>
      <c r="D78" s="213">
        <v>30</v>
      </c>
      <c r="E78" s="201">
        <v>35.520000000000003</v>
      </c>
      <c r="F78" s="201">
        <v>1.23</v>
      </c>
      <c r="G78" s="201">
        <v>3</v>
      </c>
      <c r="H78" s="201">
        <v>0.9</v>
      </c>
      <c r="J78" s="7"/>
      <c r="K78" s="7"/>
      <c r="L78" s="7"/>
      <c r="M78" s="7"/>
      <c r="N78" s="7"/>
      <c r="O78" s="7"/>
      <c r="P78" s="14"/>
      <c r="Q78" s="14"/>
      <c r="R78" s="14"/>
      <c r="S78" s="14"/>
      <c r="T78" s="7"/>
      <c r="U78" s="7"/>
      <c r="V78" s="7"/>
    </row>
    <row r="79" spans="1:22" s="3" customFormat="1" ht="35.1" customHeight="1">
      <c r="A79" s="181"/>
      <c r="B79" s="202" t="s">
        <v>285</v>
      </c>
      <c r="C79" s="212" t="s">
        <v>286</v>
      </c>
      <c r="D79" s="213">
        <v>160</v>
      </c>
      <c r="E79" s="201">
        <v>184.96</v>
      </c>
      <c r="F79" s="201">
        <v>23.1008</v>
      </c>
      <c r="G79" s="201">
        <v>7.2496</v>
      </c>
      <c r="H79" s="201">
        <v>6.44</v>
      </c>
      <c r="J79" s="7"/>
      <c r="K79" s="7"/>
      <c r="L79" s="7"/>
      <c r="M79" s="7"/>
      <c r="N79" s="7"/>
      <c r="O79" s="7"/>
      <c r="P79" s="14"/>
      <c r="Q79" s="14"/>
      <c r="R79" s="14"/>
      <c r="S79" s="14"/>
      <c r="T79" s="7"/>
      <c r="U79" s="7"/>
      <c r="V79" s="7"/>
    </row>
    <row r="80" spans="1:22" s="3" customFormat="1" ht="35.1" customHeight="1">
      <c r="A80" s="182"/>
      <c r="B80" s="202" t="s">
        <v>35</v>
      </c>
      <c r="C80" s="222"/>
      <c r="D80" s="219">
        <v>30</v>
      </c>
      <c r="E80" s="201">
        <v>72.644999999999996</v>
      </c>
      <c r="F80" s="201">
        <v>15.435</v>
      </c>
      <c r="G80" s="201">
        <v>0.46499999999999997</v>
      </c>
      <c r="H80" s="201">
        <v>2.61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8" ht="35.1" customHeight="1">
      <c r="A81" s="183"/>
      <c r="B81" s="286" t="s">
        <v>130</v>
      </c>
      <c r="C81" s="222"/>
      <c r="D81" s="219">
        <v>100</v>
      </c>
      <c r="E81" s="201">
        <v>18.899999999999999</v>
      </c>
      <c r="F81" s="201">
        <v>4.5</v>
      </c>
      <c r="G81" s="201">
        <v>0.1</v>
      </c>
      <c r="H81" s="201">
        <v>0.8</v>
      </c>
    </row>
    <row r="82" spans="1:8" ht="35.1" customHeight="1">
      <c r="A82" s="157"/>
      <c r="B82" s="202" t="s">
        <v>57</v>
      </c>
      <c r="C82" s="222"/>
      <c r="D82" s="219">
        <v>70</v>
      </c>
      <c r="E82" s="201">
        <v>27.983199999999997</v>
      </c>
      <c r="F82" s="201">
        <v>8.3579999999999988</v>
      </c>
      <c r="G82" s="201">
        <v>0</v>
      </c>
      <c r="H82" s="201">
        <v>0.21</v>
      </c>
    </row>
    <row r="83" spans="1:8" ht="18.95" customHeight="1">
      <c r="A83" s="150"/>
      <c r="B83" s="298"/>
      <c r="C83" s="271" t="s">
        <v>12</v>
      </c>
      <c r="D83" s="272"/>
      <c r="E83" s="227">
        <f>SUM(E76:E82)</f>
        <v>664.33819999999992</v>
      </c>
      <c r="F83" s="227">
        <f>SUM(F76:F82)</f>
        <v>72.903800000000004</v>
      </c>
      <c r="G83" s="227">
        <f>SUM(G76:G82)</f>
        <v>30.464600000000004</v>
      </c>
      <c r="H83" s="227">
        <f>SUM(H76:H82)</f>
        <v>24.830000000000002</v>
      </c>
    </row>
    <row r="84" spans="1:8" ht="18.95" customHeight="1">
      <c r="A84" s="377" t="s">
        <v>13</v>
      </c>
      <c r="B84" s="377"/>
      <c r="C84" s="377"/>
      <c r="D84" s="377"/>
      <c r="E84" s="377"/>
      <c r="F84" s="377"/>
      <c r="G84" s="377"/>
      <c r="H84" s="377"/>
    </row>
    <row r="85" spans="1:8" ht="18.95" customHeight="1">
      <c r="A85" s="359" t="s">
        <v>14</v>
      </c>
      <c r="B85" s="360"/>
      <c r="C85" s="360"/>
      <c r="D85" s="360"/>
      <c r="E85" s="360"/>
      <c r="F85" s="360"/>
      <c r="G85" s="360"/>
      <c r="H85" s="361"/>
    </row>
    <row r="86" spans="1:8" ht="18.95" customHeight="1">
      <c r="A86" s="349" t="s">
        <v>15</v>
      </c>
      <c r="B86" s="350"/>
      <c r="C86" s="350"/>
      <c r="D86" s="350"/>
      <c r="E86" s="350"/>
      <c r="F86" s="350"/>
      <c r="G86" s="350"/>
      <c r="H86" s="351"/>
    </row>
    <row r="87" spans="1:8" ht="18.95" customHeight="1">
      <c r="A87" s="352" t="s">
        <v>16</v>
      </c>
      <c r="B87" s="353"/>
      <c r="C87" s="353"/>
      <c r="D87" s="353"/>
      <c r="E87" s="353"/>
      <c r="F87" s="353"/>
      <c r="G87" s="353"/>
      <c r="H87" s="354"/>
    </row>
    <row r="88" spans="1:8" ht="18.95" customHeight="1">
      <c r="A88" s="352" t="s">
        <v>17</v>
      </c>
      <c r="B88" s="353"/>
      <c r="C88" s="353"/>
      <c r="D88" s="353"/>
      <c r="E88" s="353"/>
      <c r="F88" s="353"/>
      <c r="G88" s="353"/>
      <c r="H88" s="354"/>
    </row>
    <row r="89" spans="1:8" ht="18.95" customHeight="1">
      <c r="A89" s="352" t="s">
        <v>18</v>
      </c>
      <c r="B89" s="353"/>
      <c r="C89" s="353"/>
      <c r="D89" s="353"/>
      <c r="E89" s="353"/>
      <c r="F89" s="353"/>
      <c r="G89" s="353"/>
      <c r="H89" s="354"/>
    </row>
    <row r="90" spans="1:8" ht="18.95" customHeight="1">
      <c r="A90" s="355" t="s">
        <v>19</v>
      </c>
      <c r="B90" s="356"/>
      <c r="C90" s="356"/>
      <c r="D90" s="356"/>
      <c r="E90" s="356"/>
      <c r="F90" s="356"/>
      <c r="G90" s="356"/>
      <c r="H90" s="357"/>
    </row>
    <row r="91" spans="1:8" ht="18.95" customHeight="1">
      <c r="A91" s="348" t="s">
        <v>20</v>
      </c>
      <c r="B91" s="348"/>
      <c r="C91" s="348"/>
      <c r="D91" s="348"/>
      <c r="E91" s="348"/>
      <c r="F91" s="348"/>
      <c r="G91" s="348"/>
      <c r="H91" s="348"/>
    </row>
    <row r="92" spans="1:8" ht="18.95" customHeight="1">
      <c r="A92" s="228" t="s">
        <v>21</v>
      </c>
      <c r="B92" s="84" t="s">
        <v>22</v>
      </c>
      <c r="C92" s="84"/>
      <c r="D92" s="84"/>
      <c r="E92" s="85"/>
      <c r="F92" s="85"/>
      <c r="G92" s="85"/>
      <c r="H92" s="229"/>
    </row>
    <row r="93" spans="1:8" ht="18.95" customHeight="1">
      <c r="A93" s="83" t="s">
        <v>23</v>
      </c>
      <c r="B93" s="86" t="s">
        <v>24</v>
      </c>
      <c r="C93" s="86"/>
      <c r="D93" s="86"/>
      <c r="E93" s="87"/>
      <c r="F93" s="87"/>
      <c r="G93" s="87"/>
      <c r="H93" s="88"/>
    </row>
    <row r="94" spans="1:8" ht="18.95" customHeight="1">
      <c r="A94" s="89" t="s">
        <v>25</v>
      </c>
      <c r="B94" s="90" t="s">
        <v>26</v>
      </c>
      <c r="C94" s="90"/>
      <c r="D94" s="90"/>
      <c r="E94" s="91"/>
      <c r="F94" s="91"/>
      <c r="G94" s="91"/>
      <c r="H94" s="92"/>
    </row>
    <row r="95" spans="1:8" ht="18.95" customHeight="1">
      <c r="A95" s="347" t="e" vm="1">
        <v>#VALUE!</v>
      </c>
      <c r="B95" s="347"/>
      <c r="C95" s="366" t="e" vm="2">
        <v>#VALUE!</v>
      </c>
      <c r="D95" s="18"/>
      <c r="E95" s="18"/>
      <c r="F95" s="18"/>
      <c r="G95" s="18"/>
      <c r="H95" s="18"/>
    </row>
    <row r="96" spans="1:8" ht="18.95" customHeight="1">
      <c r="A96" s="347"/>
      <c r="B96" s="347"/>
      <c r="C96" s="366"/>
      <c r="D96" s="18"/>
      <c r="E96" s="18"/>
      <c r="F96" s="18"/>
      <c r="G96" s="18"/>
      <c r="H96" s="18"/>
    </row>
    <row r="97" spans="1:15" ht="18.95" customHeight="1">
      <c r="A97" s="347"/>
      <c r="B97" s="347"/>
      <c r="C97" s="366"/>
      <c r="D97" s="18"/>
      <c r="E97" s="18"/>
      <c r="F97" s="18"/>
      <c r="G97" s="18"/>
      <c r="H97" s="18"/>
    </row>
    <row r="98" spans="1:15" ht="18.95" customHeight="1">
      <c r="A98" s="347"/>
      <c r="B98" s="347"/>
      <c r="C98" s="366"/>
      <c r="D98" s="18"/>
      <c r="E98" s="18"/>
      <c r="F98" s="18"/>
      <c r="G98" s="18"/>
      <c r="H98" s="18"/>
    </row>
    <row r="99" spans="1:15" ht="18.95" customHeight="1">
      <c r="A99" s="347"/>
      <c r="B99" s="347"/>
      <c r="C99" s="366"/>
      <c r="D99" s="18"/>
      <c r="E99" s="18"/>
      <c r="F99" s="18"/>
      <c r="G99" s="18"/>
      <c r="H99" s="18"/>
    </row>
    <row r="100" spans="1:15" ht="30">
      <c r="A100" s="368" t="s">
        <v>0</v>
      </c>
      <c r="B100" s="368"/>
      <c r="C100" s="366"/>
      <c r="D100" s="18"/>
      <c r="E100" s="18"/>
      <c r="F100" s="18"/>
      <c r="G100" s="18"/>
      <c r="H100" s="18"/>
    </row>
    <row r="101" spans="1:15" ht="30">
      <c r="A101" s="368" t="s">
        <v>287</v>
      </c>
      <c r="B101" s="368"/>
      <c r="C101" s="366"/>
      <c r="D101" s="18"/>
      <c r="E101" s="18"/>
      <c r="F101" s="18"/>
      <c r="G101" s="18"/>
      <c r="H101" s="18"/>
    </row>
    <row r="102" spans="1:15" ht="30">
      <c r="A102" s="79" t="str">
        <f>A8</f>
        <v>40. nädal</v>
      </c>
      <c r="B102" s="80">
        <f>B8+3</f>
        <v>46296</v>
      </c>
      <c r="C102" s="367"/>
      <c r="D102" s="82"/>
      <c r="E102" s="82"/>
      <c r="F102" s="18"/>
      <c r="G102" s="18"/>
      <c r="H102" s="18"/>
    </row>
    <row r="103" spans="1:15" ht="50.1" customHeight="1">
      <c r="A103" s="205" t="s">
        <v>38</v>
      </c>
      <c r="B103" s="206" t="s">
        <v>4</v>
      </c>
      <c r="C103" s="207" t="s">
        <v>5</v>
      </c>
      <c r="D103" s="208" t="s">
        <v>6</v>
      </c>
      <c r="E103" s="208" t="s">
        <v>7</v>
      </c>
      <c r="F103" s="208" t="s">
        <v>8</v>
      </c>
      <c r="G103" s="208" t="s">
        <v>9</v>
      </c>
      <c r="H103" s="208" t="s">
        <v>10</v>
      </c>
    </row>
    <row r="104" spans="1:15" ht="35.1" customHeight="1">
      <c r="A104" s="230"/>
      <c r="B104" s="245" t="s">
        <v>288</v>
      </c>
      <c r="C104" s="211" t="s">
        <v>289</v>
      </c>
      <c r="D104" s="201">
        <v>100</v>
      </c>
      <c r="E104" s="201">
        <v>172</v>
      </c>
      <c r="F104" s="201">
        <v>6.19</v>
      </c>
      <c r="G104" s="201">
        <v>10.199999999999999</v>
      </c>
      <c r="H104" s="201">
        <v>13</v>
      </c>
    </row>
    <row r="105" spans="1:15" ht="35.1" customHeight="1">
      <c r="A105" s="152" t="s">
        <v>11</v>
      </c>
      <c r="B105" s="245" t="s">
        <v>290</v>
      </c>
      <c r="C105" s="211" t="s">
        <v>291</v>
      </c>
      <c r="D105" s="213">
        <v>50</v>
      </c>
      <c r="E105" s="201">
        <v>43.789499999999997</v>
      </c>
      <c r="F105" s="201">
        <v>4.7960000000000003</v>
      </c>
      <c r="G105" s="201">
        <v>2.1415000000000002</v>
      </c>
      <c r="H105" s="201">
        <v>1.579</v>
      </c>
      <c r="J105" s="12"/>
      <c r="K105" s="13"/>
      <c r="L105" s="13"/>
      <c r="M105" s="13"/>
      <c r="N105" s="13"/>
      <c r="O105" s="13"/>
    </row>
    <row r="106" spans="1:15" ht="35.1" customHeight="1">
      <c r="A106" s="158"/>
      <c r="B106" s="202" t="s">
        <v>292</v>
      </c>
      <c r="C106" s="212" t="s">
        <v>293</v>
      </c>
      <c r="D106" s="219">
        <v>50</v>
      </c>
      <c r="E106" s="201">
        <v>45.703499999999998</v>
      </c>
      <c r="F106" s="201">
        <v>2.552</v>
      </c>
      <c r="G106" s="201">
        <v>3.5954999999999999</v>
      </c>
      <c r="H106" s="201">
        <v>0.98150000000000004</v>
      </c>
      <c r="J106" s="12"/>
      <c r="K106" s="13"/>
      <c r="L106" s="13"/>
      <c r="M106" s="13"/>
      <c r="N106" s="13"/>
      <c r="O106" s="13"/>
    </row>
    <row r="107" spans="1:15" ht="35.1" customHeight="1">
      <c r="A107" s="158"/>
      <c r="B107" s="245" t="s">
        <v>63</v>
      </c>
      <c r="C107" s="211"/>
      <c r="D107" s="219">
        <v>75</v>
      </c>
      <c r="E107" s="201">
        <v>54.4</v>
      </c>
      <c r="F107" s="201">
        <v>11.6</v>
      </c>
      <c r="G107" s="201">
        <v>7.4999999999999997E-2</v>
      </c>
      <c r="H107" s="201">
        <v>1.42</v>
      </c>
    </row>
    <row r="108" spans="1:15" ht="35.1" customHeight="1">
      <c r="A108" s="158"/>
      <c r="B108" s="245" t="s">
        <v>45</v>
      </c>
      <c r="C108" s="211" t="s">
        <v>46</v>
      </c>
      <c r="D108" s="219">
        <v>75</v>
      </c>
      <c r="E108" s="201">
        <v>66</v>
      </c>
      <c r="F108" s="201">
        <v>12.6</v>
      </c>
      <c r="G108" s="201">
        <v>0.46700000000000003</v>
      </c>
      <c r="H108" s="201">
        <v>2.27</v>
      </c>
    </row>
    <row r="109" spans="1:15" ht="35.1" customHeight="1">
      <c r="A109" s="158"/>
      <c r="B109" s="245" t="s">
        <v>92</v>
      </c>
      <c r="C109" s="211"/>
      <c r="D109" s="219">
        <v>100</v>
      </c>
      <c r="E109" s="201">
        <v>45.8</v>
      </c>
      <c r="F109" s="201">
        <v>3.08</v>
      </c>
      <c r="G109" s="201">
        <v>0.55000000000000004</v>
      </c>
      <c r="H109" s="201">
        <v>4.95</v>
      </c>
    </row>
    <row r="110" spans="1:15" ht="35.1" customHeight="1">
      <c r="A110" s="155"/>
      <c r="B110" s="245" t="s">
        <v>294</v>
      </c>
      <c r="C110" s="211"/>
      <c r="D110" s="219">
        <v>100</v>
      </c>
      <c r="E110" s="201">
        <v>32.049999999999997</v>
      </c>
      <c r="F110" s="201">
        <v>7.85</v>
      </c>
      <c r="G110" s="201">
        <v>0.25</v>
      </c>
      <c r="H110" s="201">
        <v>0.92500000000000004</v>
      </c>
    </row>
    <row r="111" spans="1:15" ht="35.1" customHeight="1">
      <c r="A111" s="155"/>
      <c r="B111" s="245" t="s">
        <v>295</v>
      </c>
      <c r="C111" s="211"/>
      <c r="D111" s="219">
        <v>150</v>
      </c>
      <c r="E111" s="201">
        <v>96.8</v>
      </c>
      <c r="F111" s="201">
        <v>13.2</v>
      </c>
      <c r="G111" s="201">
        <v>0.52200000000000002</v>
      </c>
      <c r="H111" s="201">
        <v>6.6</v>
      </c>
    </row>
    <row r="112" spans="1:15" ht="35.1" customHeight="1">
      <c r="A112" s="155"/>
      <c r="B112" s="233" t="s">
        <v>52</v>
      </c>
      <c r="C112" s="260" t="s">
        <v>53</v>
      </c>
      <c r="D112" s="219">
        <v>15</v>
      </c>
      <c r="E112" s="201">
        <v>74.821349999999995</v>
      </c>
      <c r="F112" s="201">
        <v>0.59024999999999994</v>
      </c>
      <c r="G112" s="201">
        <v>8.0373000000000001</v>
      </c>
      <c r="H112" s="201">
        <v>6.1349999999999995E-2</v>
      </c>
    </row>
    <row r="113" spans="1:8" ht="35.1" customHeight="1">
      <c r="A113" s="155"/>
      <c r="B113" s="233" t="s">
        <v>54</v>
      </c>
      <c r="C113" s="234" t="s">
        <v>55</v>
      </c>
      <c r="D113" s="219">
        <v>15</v>
      </c>
      <c r="E113" s="201">
        <v>91.7</v>
      </c>
      <c r="F113" s="201">
        <v>0.221</v>
      </c>
      <c r="G113" s="201">
        <v>8.01</v>
      </c>
      <c r="H113" s="201">
        <v>3.83</v>
      </c>
    </row>
    <row r="114" spans="1:8" ht="35.1" customHeight="1">
      <c r="A114" s="155"/>
      <c r="B114" s="202" t="s">
        <v>35</v>
      </c>
      <c r="C114" s="222"/>
      <c r="D114" s="219">
        <v>30</v>
      </c>
      <c r="E114" s="201">
        <v>72.644999999999996</v>
      </c>
      <c r="F114" s="201">
        <v>15.435</v>
      </c>
      <c r="G114" s="201">
        <v>0.46499999999999997</v>
      </c>
      <c r="H114" s="201">
        <v>2.61</v>
      </c>
    </row>
    <row r="115" spans="1:8" ht="35.1" customHeight="1">
      <c r="A115" s="156"/>
      <c r="B115" s="202" t="s">
        <v>56</v>
      </c>
      <c r="C115" s="222"/>
      <c r="D115" s="219">
        <v>100</v>
      </c>
      <c r="E115" s="201">
        <v>30.236000000000001</v>
      </c>
      <c r="F115" s="201">
        <v>7.44</v>
      </c>
      <c r="G115" s="201">
        <v>0.1</v>
      </c>
      <c r="H115" s="201">
        <v>1.2</v>
      </c>
    </row>
    <row r="116" spans="1:8" ht="35.1" customHeight="1">
      <c r="A116" s="184"/>
      <c r="B116" s="286" t="s">
        <v>37</v>
      </c>
      <c r="C116" s="299"/>
      <c r="D116" s="219">
        <v>70</v>
      </c>
      <c r="E116" s="201">
        <v>34.5</v>
      </c>
      <c r="F116" s="201">
        <v>6.97</v>
      </c>
      <c r="G116" s="201">
        <v>0.45</v>
      </c>
      <c r="H116" s="201">
        <v>0.52</v>
      </c>
    </row>
    <row r="117" spans="1:8" ht="18.95" customHeight="1">
      <c r="A117" s="172"/>
      <c r="B117" s="112"/>
      <c r="C117" s="112" t="s">
        <v>12</v>
      </c>
      <c r="D117" s="300"/>
      <c r="E117" s="301">
        <f>SUM(E104:E116)</f>
        <v>860.44535000000008</v>
      </c>
      <c r="F117" s="301">
        <f>SUM(F104:F116)</f>
        <v>92.524249999999981</v>
      </c>
      <c r="G117" s="301">
        <f>SUM(G104:G116)</f>
        <v>34.863300000000002</v>
      </c>
      <c r="H117" s="301">
        <f>SUM(H104:H116)</f>
        <v>39.946850000000005</v>
      </c>
    </row>
    <row r="118" spans="1:8" ht="18.95" customHeight="1">
      <c r="A118" s="377" t="s">
        <v>13</v>
      </c>
      <c r="B118" s="377"/>
      <c r="C118" s="377"/>
      <c r="D118" s="377"/>
      <c r="E118" s="377"/>
      <c r="F118" s="377"/>
      <c r="G118" s="377"/>
      <c r="H118" s="377"/>
    </row>
    <row r="119" spans="1:8" ht="18.95" customHeight="1">
      <c r="A119" s="359" t="s">
        <v>14</v>
      </c>
      <c r="B119" s="360"/>
      <c r="C119" s="360"/>
      <c r="D119" s="360"/>
      <c r="E119" s="360"/>
      <c r="F119" s="360"/>
      <c r="G119" s="360"/>
      <c r="H119" s="361"/>
    </row>
    <row r="120" spans="1:8" ht="18.95" customHeight="1">
      <c r="A120" s="349" t="s">
        <v>15</v>
      </c>
      <c r="B120" s="350"/>
      <c r="C120" s="350"/>
      <c r="D120" s="350"/>
      <c r="E120" s="350"/>
      <c r="F120" s="350"/>
      <c r="G120" s="350"/>
      <c r="H120" s="351"/>
    </row>
    <row r="121" spans="1:8" ht="18.95" customHeight="1">
      <c r="A121" s="352" t="s">
        <v>16</v>
      </c>
      <c r="B121" s="353"/>
      <c r="C121" s="353"/>
      <c r="D121" s="353"/>
      <c r="E121" s="353"/>
      <c r="F121" s="353"/>
      <c r="G121" s="353"/>
      <c r="H121" s="354"/>
    </row>
    <row r="122" spans="1:8" ht="18.95" customHeight="1">
      <c r="A122" s="352" t="s">
        <v>17</v>
      </c>
      <c r="B122" s="353"/>
      <c r="C122" s="353"/>
      <c r="D122" s="353"/>
      <c r="E122" s="353"/>
      <c r="F122" s="353"/>
      <c r="G122" s="353"/>
      <c r="H122" s="354"/>
    </row>
    <row r="123" spans="1:8" ht="18.95" customHeight="1">
      <c r="A123" s="352" t="s">
        <v>18</v>
      </c>
      <c r="B123" s="353"/>
      <c r="C123" s="353"/>
      <c r="D123" s="353"/>
      <c r="E123" s="353"/>
      <c r="F123" s="353"/>
      <c r="G123" s="353"/>
      <c r="H123" s="354"/>
    </row>
    <row r="124" spans="1:8" ht="18.95" customHeight="1">
      <c r="A124" s="355" t="s">
        <v>19</v>
      </c>
      <c r="B124" s="356"/>
      <c r="C124" s="356"/>
      <c r="D124" s="356"/>
      <c r="E124" s="356"/>
      <c r="F124" s="356"/>
      <c r="G124" s="356"/>
      <c r="H124" s="357"/>
    </row>
    <row r="125" spans="1:8" ht="18.95" customHeight="1">
      <c r="A125" s="348" t="s">
        <v>20</v>
      </c>
      <c r="B125" s="348"/>
      <c r="C125" s="348"/>
      <c r="D125" s="348"/>
      <c r="E125" s="348"/>
      <c r="F125" s="348"/>
      <c r="G125" s="348"/>
      <c r="H125" s="348"/>
    </row>
    <row r="126" spans="1:8" ht="18.95" customHeight="1">
      <c r="A126" s="228" t="s">
        <v>21</v>
      </c>
      <c r="B126" s="84" t="s">
        <v>22</v>
      </c>
      <c r="C126" s="84"/>
      <c r="D126" s="84"/>
      <c r="E126" s="85"/>
      <c r="F126" s="85"/>
      <c r="G126" s="85"/>
      <c r="H126" s="229"/>
    </row>
    <row r="127" spans="1:8" ht="18.95" customHeight="1">
      <c r="A127" s="83" t="s">
        <v>23</v>
      </c>
      <c r="B127" s="86" t="s">
        <v>24</v>
      </c>
      <c r="C127" s="86"/>
      <c r="D127" s="86"/>
      <c r="E127" s="87"/>
      <c r="F127" s="87"/>
      <c r="G127" s="87"/>
      <c r="H127" s="88"/>
    </row>
    <row r="128" spans="1:8" ht="18.95" customHeight="1">
      <c r="A128" s="89" t="s">
        <v>25</v>
      </c>
      <c r="B128" s="90" t="s">
        <v>26</v>
      </c>
      <c r="C128" s="90"/>
      <c r="D128" s="90"/>
      <c r="E128" s="91"/>
      <c r="F128" s="91"/>
      <c r="G128" s="91"/>
      <c r="H128" s="92"/>
    </row>
    <row r="129" spans="1:17" ht="18.95" customHeight="1">
      <c r="A129" s="347" t="e" vm="1">
        <v>#VALUE!</v>
      </c>
      <c r="B129" s="347"/>
      <c r="C129" s="366" t="e" vm="2">
        <v>#VALUE!</v>
      </c>
      <c r="D129" s="18"/>
      <c r="E129" s="18"/>
      <c r="F129" s="18"/>
      <c r="G129" s="18"/>
      <c r="H129" s="18"/>
    </row>
    <row r="130" spans="1:17" ht="18.95" customHeight="1">
      <c r="A130" s="347"/>
      <c r="B130" s="347"/>
      <c r="C130" s="366"/>
      <c r="D130" s="18"/>
      <c r="E130" s="18"/>
      <c r="F130" s="18"/>
      <c r="G130" s="18"/>
      <c r="H130" s="18"/>
    </row>
    <row r="131" spans="1:17" ht="18.95" customHeight="1">
      <c r="A131" s="347"/>
      <c r="B131" s="347"/>
      <c r="C131" s="366"/>
      <c r="D131" s="18"/>
      <c r="E131" s="18"/>
      <c r="F131" s="18"/>
      <c r="G131" s="18"/>
      <c r="H131" s="18"/>
    </row>
    <row r="132" spans="1:17" ht="18.95" customHeight="1">
      <c r="A132" s="347"/>
      <c r="B132" s="347"/>
      <c r="C132" s="366"/>
      <c r="D132" s="18"/>
      <c r="E132" s="18"/>
      <c r="F132" s="18"/>
      <c r="G132" s="18"/>
      <c r="H132" s="18"/>
    </row>
    <row r="133" spans="1:17" ht="18.95" customHeight="1">
      <c r="A133" s="347"/>
      <c r="B133" s="347"/>
      <c r="C133" s="366"/>
      <c r="D133" s="18"/>
      <c r="E133" s="18"/>
      <c r="F133" s="18"/>
      <c r="G133" s="18"/>
      <c r="H133" s="18"/>
    </row>
    <row r="134" spans="1:17" ht="30">
      <c r="A134" s="368" t="s">
        <v>0</v>
      </c>
      <c r="B134" s="368"/>
      <c r="C134" s="366"/>
      <c r="D134" s="18"/>
      <c r="E134" s="18"/>
      <c r="F134" s="18"/>
      <c r="G134" s="18"/>
      <c r="H134" s="18"/>
    </row>
    <row r="135" spans="1:17" ht="30">
      <c r="A135" s="124" t="s">
        <v>1</v>
      </c>
      <c r="B135" s="124"/>
      <c r="C135" s="366"/>
      <c r="D135" s="18"/>
      <c r="E135" s="18"/>
      <c r="F135" s="18"/>
      <c r="G135" s="18"/>
      <c r="H135" s="18"/>
    </row>
    <row r="136" spans="1:17" ht="30">
      <c r="A136" s="79" t="str">
        <f>A8</f>
        <v>40. nädal</v>
      </c>
      <c r="B136" s="80">
        <f>B8+4</f>
        <v>46297</v>
      </c>
      <c r="C136" s="367"/>
      <c r="D136" s="82"/>
      <c r="E136" s="82"/>
      <c r="F136" s="18"/>
      <c r="G136" s="18"/>
      <c r="H136" s="18"/>
    </row>
    <row r="137" spans="1:17" ht="50.1" customHeight="1">
      <c r="A137" s="205" t="s">
        <v>58</v>
      </c>
      <c r="B137" s="206" t="s">
        <v>4</v>
      </c>
      <c r="C137" s="207" t="s">
        <v>5</v>
      </c>
      <c r="D137" s="208" t="s">
        <v>6</v>
      </c>
      <c r="E137" s="208" t="s">
        <v>7</v>
      </c>
      <c r="F137" s="208" t="s">
        <v>8</v>
      </c>
      <c r="G137" s="208" t="s">
        <v>9</v>
      </c>
      <c r="H137" s="208" t="s">
        <v>10</v>
      </c>
    </row>
    <row r="138" spans="1:17" ht="35.1" customHeight="1">
      <c r="A138" s="302"/>
      <c r="B138" s="238" t="s">
        <v>296</v>
      </c>
      <c r="C138" s="303" t="s">
        <v>297</v>
      </c>
      <c r="D138" s="217">
        <v>300</v>
      </c>
      <c r="E138" s="217">
        <v>469</v>
      </c>
      <c r="F138" s="217">
        <v>62.2</v>
      </c>
      <c r="G138" s="217">
        <v>13.4</v>
      </c>
      <c r="H138" s="217">
        <v>21.7</v>
      </c>
    </row>
    <row r="139" spans="1:17" ht="35.1" customHeight="1">
      <c r="A139" s="190" t="s">
        <v>11</v>
      </c>
      <c r="B139" s="238" t="s">
        <v>298</v>
      </c>
      <c r="C139" s="303" t="s">
        <v>299</v>
      </c>
      <c r="D139" s="217">
        <v>50</v>
      </c>
      <c r="E139" s="217">
        <v>82.9</v>
      </c>
      <c r="F139" s="217">
        <v>11.3</v>
      </c>
      <c r="G139" s="217">
        <v>2.46</v>
      </c>
      <c r="H139" s="217">
        <v>3.03</v>
      </c>
      <c r="I139" s="4"/>
      <c r="J139" s="43"/>
      <c r="K139" s="19"/>
      <c r="L139" s="44"/>
      <c r="M139" s="45"/>
      <c r="N139" s="46"/>
      <c r="O139" s="46"/>
      <c r="P139" s="46"/>
      <c r="Q139" s="46"/>
    </row>
    <row r="140" spans="1:17" ht="35.1" customHeight="1">
      <c r="A140" s="188"/>
      <c r="B140" s="238" t="s">
        <v>105</v>
      </c>
      <c r="C140" s="304"/>
      <c r="D140" s="217">
        <v>100</v>
      </c>
      <c r="E140" s="217">
        <v>33.46</v>
      </c>
      <c r="F140" s="217">
        <v>7.25</v>
      </c>
      <c r="G140" s="217">
        <v>0.3</v>
      </c>
      <c r="H140" s="217">
        <v>2.56</v>
      </c>
      <c r="I140" s="4"/>
      <c r="J140" s="4"/>
      <c r="K140" s="4"/>
      <c r="L140" s="4"/>
    </row>
    <row r="141" spans="1:17" ht="35.1" customHeight="1">
      <c r="A141" s="188"/>
      <c r="B141" s="238" t="s">
        <v>241</v>
      </c>
      <c r="C141" s="304" t="s">
        <v>300</v>
      </c>
      <c r="D141" s="217">
        <v>50</v>
      </c>
      <c r="E141" s="217">
        <v>22.306999999999999</v>
      </c>
      <c r="F141" s="217">
        <v>1.829</v>
      </c>
      <c r="G141" s="217">
        <v>1.0409999999999999</v>
      </c>
      <c r="H141" s="217">
        <v>1.6950000000000001</v>
      </c>
    </row>
    <row r="142" spans="1:17" ht="35.1" customHeight="1">
      <c r="A142" s="188"/>
      <c r="B142" s="238" t="s">
        <v>301</v>
      </c>
      <c r="C142" s="304" t="s">
        <v>302</v>
      </c>
      <c r="D142" s="217">
        <v>150</v>
      </c>
      <c r="E142" s="217">
        <v>107</v>
      </c>
      <c r="F142" s="217">
        <v>10.5</v>
      </c>
      <c r="G142" s="217">
        <v>3.12</v>
      </c>
      <c r="H142" s="217">
        <v>5.26</v>
      </c>
    </row>
    <row r="143" spans="1:17" ht="35.1" customHeight="1">
      <c r="A143" s="188"/>
      <c r="B143" s="238" t="s">
        <v>52</v>
      </c>
      <c r="C143" s="304" t="s">
        <v>303</v>
      </c>
      <c r="D143" s="217">
        <v>15</v>
      </c>
      <c r="E143" s="217">
        <v>74.821349999999995</v>
      </c>
      <c r="F143" s="217">
        <v>0.59024999999999994</v>
      </c>
      <c r="G143" s="217">
        <v>8.0373000000000001</v>
      </c>
      <c r="H143" s="217">
        <v>6.1349999999999995E-2</v>
      </c>
    </row>
    <row r="144" spans="1:17" ht="35.1" customHeight="1">
      <c r="A144" s="188"/>
      <c r="B144" s="238" t="s">
        <v>54</v>
      </c>
      <c r="C144" s="304" t="s">
        <v>304</v>
      </c>
      <c r="D144" s="217">
        <v>15</v>
      </c>
      <c r="E144" s="217">
        <v>91.7</v>
      </c>
      <c r="F144" s="217">
        <v>0.221</v>
      </c>
      <c r="G144" s="217">
        <v>8.01</v>
      </c>
      <c r="H144" s="217">
        <v>3.83</v>
      </c>
    </row>
    <row r="145" spans="1:8" ht="35.1" customHeight="1">
      <c r="A145" s="188"/>
      <c r="B145" s="238" t="s">
        <v>75</v>
      </c>
      <c r="C145" s="304"/>
      <c r="D145" s="217">
        <v>50</v>
      </c>
      <c r="E145" s="217"/>
      <c r="F145" s="217"/>
      <c r="G145" s="217"/>
      <c r="H145" s="217"/>
    </row>
    <row r="146" spans="1:8" ht="35.1" customHeight="1">
      <c r="A146" s="188"/>
      <c r="B146" s="238" t="s">
        <v>35</v>
      </c>
      <c r="C146" s="304"/>
      <c r="D146" s="217">
        <v>30</v>
      </c>
      <c r="E146" s="217">
        <v>72.644999999999996</v>
      </c>
      <c r="F146" s="217">
        <v>15.435</v>
      </c>
      <c r="G146" s="217">
        <v>0.46499999999999997</v>
      </c>
      <c r="H146" s="217">
        <v>2.61</v>
      </c>
    </row>
    <row r="147" spans="1:8" ht="35.1" customHeight="1">
      <c r="A147" s="188"/>
      <c r="B147" s="238" t="s">
        <v>36</v>
      </c>
      <c r="C147" s="304"/>
      <c r="D147" s="217">
        <v>100</v>
      </c>
      <c r="E147" s="217">
        <v>32.4</v>
      </c>
      <c r="F147" s="217">
        <v>8.5</v>
      </c>
      <c r="G147" s="217">
        <v>0.2</v>
      </c>
      <c r="H147" s="217">
        <v>0.6</v>
      </c>
    </row>
    <row r="148" spans="1:8" ht="35.1" customHeight="1">
      <c r="A148" s="189"/>
      <c r="B148" s="238" t="s">
        <v>57</v>
      </c>
      <c r="C148" s="304"/>
      <c r="D148" s="217">
        <v>70</v>
      </c>
      <c r="E148" s="217">
        <v>27.98</v>
      </c>
      <c r="F148" s="217">
        <v>8.36</v>
      </c>
      <c r="G148" s="217">
        <v>0</v>
      </c>
      <c r="H148" s="217">
        <v>0.21</v>
      </c>
    </row>
    <row r="149" spans="1:8" ht="18.95" customHeight="1">
      <c r="A149" s="172"/>
      <c r="B149" s="112"/>
      <c r="C149" s="112" t="s">
        <v>12</v>
      </c>
      <c r="D149" s="247"/>
      <c r="E149" s="248">
        <f>SUM(E138:E148)</f>
        <v>1014.2133500000001</v>
      </c>
      <c r="F149" s="248">
        <f>SUM(F138:F148)</f>
        <v>126.18525</v>
      </c>
      <c r="G149" s="248">
        <f>SUM(G138:G148)</f>
        <v>37.033300000000004</v>
      </c>
      <c r="H149" s="248">
        <f>SUM(H138:H148)</f>
        <v>41.556349999999995</v>
      </c>
    </row>
    <row r="150" spans="1:8" ht="18.95" customHeight="1">
      <c r="A150" s="369" t="s">
        <v>78</v>
      </c>
      <c r="B150" s="370"/>
      <c r="C150" s="370"/>
      <c r="D150" s="371"/>
      <c r="E150" s="278">
        <f>AVERAGE(E149,E117,E83,E55,E22)</f>
        <v>870.86918000000003</v>
      </c>
      <c r="F150" s="278">
        <f t="shared" ref="F150:H150" si="1">AVERAGE(F149,F117,F83,F55,F22)</f>
        <v>103.4472</v>
      </c>
      <c r="G150" s="278">
        <f t="shared" si="1"/>
        <v>35.833105000000003</v>
      </c>
      <c r="H150" s="278">
        <f t="shared" si="1"/>
        <v>33.114905</v>
      </c>
    </row>
    <row r="151" spans="1:8" ht="18.95" customHeight="1">
      <c r="A151" s="113"/>
      <c r="B151" s="95"/>
      <c r="C151" s="372" t="s">
        <v>79</v>
      </c>
      <c r="D151" s="373"/>
      <c r="E151" s="251"/>
      <c r="F151" s="203">
        <f>(F150*4)/E150*100</f>
        <v>47.514461356871067</v>
      </c>
      <c r="G151" s="203">
        <f>(G150*9)/E150*100</f>
        <v>37.031732481335489</v>
      </c>
      <c r="H151" s="203">
        <f>(H150*4)/E150*100</f>
        <v>15.210047966102094</v>
      </c>
    </row>
    <row r="152" spans="1:8" ht="18.95" customHeight="1">
      <c r="A152" s="114"/>
      <c r="B152" s="115"/>
      <c r="C152" s="364" t="s">
        <v>80</v>
      </c>
      <c r="D152" s="365"/>
      <c r="E152" s="279" t="s">
        <v>81</v>
      </c>
      <c r="F152" s="204" t="s">
        <v>82</v>
      </c>
      <c r="G152" s="204" t="s">
        <v>83</v>
      </c>
      <c r="H152" s="204" t="s">
        <v>84</v>
      </c>
    </row>
    <row r="153" spans="1:8" ht="18.95" customHeight="1">
      <c r="A153" s="348" t="s">
        <v>13</v>
      </c>
      <c r="B153" s="348"/>
      <c r="C153" s="348"/>
      <c r="D153" s="348"/>
      <c r="E153" s="358"/>
      <c r="F153" s="358"/>
      <c r="G153" s="358"/>
      <c r="H153" s="358"/>
    </row>
    <row r="154" spans="1:8" ht="18.95" customHeight="1">
      <c r="A154" s="359" t="s">
        <v>14</v>
      </c>
      <c r="B154" s="360"/>
      <c r="C154" s="360"/>
      <c r="D154" s="360"/>
      <c r="E154" s="360"/>
      <c r="F154" s="360"/>
      <c r="G154" s="360"/>
      <c r="H154" s="361"/>
    </row>
    <row r="155" spans="1:8" ht="18.95" customHeight="1">
      <c r="A155" s="349" t="s">
        <v>15</v>
      </c>
      <c r="B155" s="350"/>
      <c r="C155" s="350"/>
      <c r="D155" s="350"/>
      <c r="E155" s="350"/>
      <c r="F155" s="350"/>
      <c r="G155" s="350"/>
      <c r="H155" s="351"/>
    </row>
    <row r="156" spans="1:8" ht="18.95" customHeight="1">
      <c r="A156" s="352" t="s">
        <v>16</v>
      </c>
      <c r="B156" s="353"/>
      <c r="C156" s="353"/>
      <c r="D156" s="353"/>
      <c r="E156" s="353"/>
      <c r="F156" s="353"/>
      <c r="G156" s="353"/>
      <c r="H156" s="354"/>
    </row>
    <row r="157" spans="1:8" ht="18.95" customHeight="1">
      <c r="A157" s="352" t="s">
        <v>17</v>
      </c>
      <c r="B157" s="353"/>
      <c r="C157" s="353"/>
      <c r="D157" s="353"/>
      <c r="E157" s="353"/>
      <c r="F157" s="353"/>
      <c r="G157" s="353"/>
      <c r="H157" s="354"/>
    </row>
    <row r="158" spans="1:8" ht="18.95" customHeight="1">
      <c r="A158" s="352" t="s">
        <v>18</v>
      </c>
      <c r="B158" s="353"/>
      <c r="C158" s="353"/>
      <c r="D158" s="353"/>
      <c r="E158" s="353"/>
      <c r="F158" s="353"/>
      <c r="G158" s="353"/>
      <c r="H158" s="354"/>
    </row>
    <row r="159" spans="1:8" ht="18.95" customHeight="1">
      <c r="A159" s="355" t="s">
        <v>19</v>
      </c>
      <c r="B159" s="356"/>
      <c r="C159" s="356"/>
      <c r="D159" s="356"/>
      <c r="E159" s="356"/>
      <c r="F159" s="356"/>
      <c r="G159" s="356"/>
      <c r="H159" s="357"/>
    </row>
    <row r="160" spans="1:8" ht="18.95" customHeight="1">
      <c r="A160" s="348" t="s">
        <v>20</v>
      </c>
      <c r="B160" s="348"/>
      <c r="C160" s="348"/>
      <c r="D160" s="348"/>
      <c r="E160" s="348"/>
      <c r="F160" s="348"/>
      <c r="G160" s="348"/>
      <c r="H160" s="348"/>
    </row>
    <row r="161" spans="1:8" ht="18.95" customHeight="1">
      <c r="A161" s="228" t="s">
        <v>21</v>
      </c>
      <c r="B161" s="84" t="s">
        <v>22</v>
      </c>
      <c r="C161" s="84"/>
      <c r="D161" s="84"/>
      <c r="E161" s="85"/>
      <c r="F161" s="85"/>
      <c r="G161" s="85"/>
      <c r="H161" s="229"/>
    </row>
    <row r="162" spans="1:8" ht="18.95" customHeight="1">
      <c r="A162" s="83" t="s">
        <v>23</v>
      </c>
      <c r="B162" s="86" t="s">
        <v>24</v>
      </c>
      <c r="C162" s="86"/>
      <c r="D162" s="86"/>
      <c r="E162" s="87"/>
      <c r="F162" s="87"/>
      <c r="G162" s="87"/>
      <c r="H162" s="88"/>
    </row>
    <row r="163" spans="1:8" ht="18.95" customHeight="1">
      <c r="A163" s="89" t="s">
        <v>25</v>
      </c>
      <c r="B163" s="90" t="s">
        <v>26</v>
      </c>
      <c r="C163" s="90"/>
      <c r="D163" s="90"/>
      <c r="E163" s="91"/>
      <c r="F163" s="91"/>
      <c r="G163" s="91"/>
      <c r="H163" s="92"/>
    </row>
    <row r="164" spans="1:8" ht="18.95" customHeight="1">
      <c r="A164" s="362"/>
      <c r="B164" s="362"/>
      <c r="C164" s="362"/>
      <c r="D164" s="362"/>
      <c r="E164" s="362"/>
      <c r="F164" s="362"/>
      <c r="G164" s="362"/>
      <c r="H164" s="362"/>
    </row>
    <row r="165" spans="1:8" ht="18.95" customHeight="1">
      <c r="A165" s="363"/>
      <c r="B165" s="363"/>
      <c r="C165" s="363"/>
      <c r="D165" s="363"/>
      <c r="E165" s="363"/>
      <c r="F165" s="363"/>
      <c r="G165" s="363"/>
      <c r="H165" s="363"/>
    </row>
    <row r="166" spans="1:8">
      <c r="A166" s="6"/>
      <c r="B166" s="6"/>
      <c r="C166" s="6"/>
      <c r="D166" s="6"/>
      <c r="E166" s="6"/>
      <c r="F166" s="6"/>
      <c r="G166" s="6"/>
      <c r="H166" s="6"/>
    </row>
  </sheetData>
  <mergeCells count="61">
    <mergeCell ref="A153:H153"/>
    <mergeCell ref="A1:B5"/>
    <mergeCell ref="C1:C8"/>
    <mergeCell ref="A6:B6"/>
    <mergeCell ref="A150:D150"/>
    <mergeCell ref="C151:D151"/>
    <mergeCell ref="C152:D152"/>
    <mergeCell ref="A34:B38"/>
    <mergeCell ref="C34:C41"/>
    <mergeCell ref="A39:B39"/>
    <mergeCell ref="A67:B71"/>
    <mergeCell ref="C67:C74"/>
    <mergeCell ref="A72:B72"/>
    <mergeCell ref="A95:B99"/>
    <mergeCell ref="C95:C102"/>
    <mergeCell ref="A100:B100"/>
    <mergeCell ref="A160:H160"/>
    <mergeCell ref="A164:H164"/>
    <mergeCell ref="A165:H165"/>
    <mergeCell ref="A154:H154"/>
    <mergeCell ref="A155:H155"/>
    <mergeCell ref="A156:H156"/>
    <mergeCell ref="A158:H158"/>
    <mergeCell ref="A159:H159"/>
    <mergeCell ref="A157:H157"/>
    <mergeCell ref="A101:B101"/>
    <mergeCell ref="A129:B133"/>
    <mergeCell ref="C129:C136"/>
    <mergeCell ref="A134:B134"/>
    <mergeCell ref="A118:H118"/>
    <mergeCell ref="A119:H119"/>
    <mergeCell ref="A120:H120"/>
    <mergeCell ref="A121:H121"/>
    <mergeCell ref="A122:H122"/>
    <mergeCell ref="A123:H123"/>
    <mergeCell ref="A124:H124"/>
    <mergeCell ref="A125:H125"/>
    <mergeCell ref="A89:H89"/>
    <mergeCell ref="A90:H90"/>
    <mergeCell ref="A91:H91"/>
    <mergeCell ref="A56:H56"/>
    <mergeCell ref="A57:H57"/>
    <mergeCell ref="A58:H58"/>
    <mergeCell ref="A59:H59"/>
    <mergeCell ref="A60:H60"/>
    <mergeCell ref="A61:H61"/>
    <mergeCell ref="A62:H62"/>
    <mergeCell ref="A63:H63"/>
    <mergeCell ref="A84:H84"/>
    <mergeCell ref="A85:H85"/>
    <mergeCell ref="A86:H86"/>
    <mergeCell ref="A87:H87"/>
    <mergeCell ref="A88:H88"/>
    <mergeCell ref="A28:H28"/>
    <mergeCell ref="A29:H29"/>
    <mergeCell ref="A30:H30"/>
    <mergeCell ref="A23:H23"/>
    <mergeCell ref="A24:H24"/>
    <mergeCell ref="A25:H25"/>
    <mergeCell ref="A26:H26"/>
    <mergeCell ref="A27:H27"/>
  </mergeCells>
  <pageMargins left="0.25" right="0.25" top="0.75" bottom="0.75" header="0.3" footer="0.3"/>
  <pageSetup paperSize="9" scale="39" fitToHeight="0" orientation="landscape" r:id="rId1"/>
  <rowBreaks count="4" manualBreakCount="4">
    <brk id="33" max="7" man="1"/>
    <brk id="66" max="7" man="1"/>
    <brk id="94" max="7" man="1"/>
    <brk id="128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272BA-A324-4873-AF19-5D9A78DA5524}">
  <sheetPr>
    <pageSetUpPr fitToPage="1"/>
  </sheetPr>
  <dimension ref="A1:W165"/>
  <sheetViews>
    <sheetView topLeftCell="A139" zoomScale="70" zoomScaleNormal="70" workbookViewId="0">
      <selection activeCell="B147" sqref="B147:H147"/>
    </sheetView>
  </sheetViews>
  <sheetFormatPr defaultColWidth="9.25" defaultRowHeight="15"/>
  <cols>
    <col min="1" max="1" width="30.625" style="2" customWidth="1"/>
    <col min="2" max="2" width="100.625" style="2" customWidth="1"/>
    <col min="3" max="3" width="120.625" style="2" customWidth="1"/>
    <col min="4" max="8" width="16.625" style="2" customWidth="1"/>
    <col min="9" max="16384" width="9.25" style="2"/>
  </cols>
  <sheetData>
    <row r="1" spans="1:8" ht="18.95" customHeight="1">
      <c r="A1" s="347" t="e" vm="1">
        <v>#VALUE!</v>
      </c>
      <c r="B1" s="347"/>
      <c r="C1" s="366" t="e" vm="2">
        <v>#VALUE!</v>
      </c>
      <c r="D1" s="18"/>
      <c r="E1" s="18"/>
      <c r="F1" s="18"/>
      <c r="G1" s="18"/>
      <c r="H1" s="18"/>
    </row>
    <row r="2" spans="1:8" ht="18.95" customHeight="1">
      <c r="A2" s="347"/>
      <c r="B2" s="347"/>
      <c r="C2" s="366"/>
      <c r="D2" s="18"/>
      <c r="E2" s="18"/>
      <c r="F2" s="18"/>
      <c r="G2" s="18"/>
      <c r="H2" s="18"/>
    </row>
    <row r="3" spans="1:8" ht="18.95" customHeight="1">
      <c r="A3" s="347"/>
      <c r="B3" s="347"/>
      <c r="C3" s="366"/>
      <c r="D3" s="18"/>
      <c r="E3" s="18"/>
      <c r="F3" s="18"/>
      <c r="G3" s="18"/>
      <c r="H3" s="18"/>
    </row>
    <row r="4" spans="1:8" ht="18.95" customHeight="1">
      <c r="A4" s="347"/>
      <c r="B4" s="347"/>
      <c r="C4" s="366"/>
      <c r="D4" s="18"/>
      <c r="E4" s="18"/>
      <c r="F4" s="18"/>
      <c r="G4" s="18"/>
      <c r="H4" s="18"/>
    </row>
    <row r="5" spans="1:8" ht="18.95" customHeight="1">
      <c r="A5" s="347"/>
      <c r="B5" s="347"/>
      <c r="C5" s="366"/>
      <c r="D5" s="18"/>
      <c r="E5" s="18"/>
      <c r="F5" s="18"/>
      <c r="G5" s="18"/>
      <c r="H5" s="18"/>
    </row>
    <row r="6" spans="1:8" ht="30">
      <c r="A6" s="368" t="s">
        <v>0</v>
      </c>
      <c r="B6" s="368"/>
      <c r="C6" s="366"/>
      <c r="D6" s="18"/>
      <c r="E6" s="18"/>
      <c r="F6" s="18"/>
      <c r="G6" s="18"/>
      <c r="H6" s="18"/>
    </row>
    <row r="7" spans="1:8" ht="30">
      <c r="A7" s="124" t="s">
        <v>1</v>
      </c>
      <c r="B7" s="124"/>
      <c r="C7" s="366"/>
      <c r="D7" s="18"/>
      <c r="E7" s="18"/>
      <c r="F7" s="18"/>
      <c r="G7" s="18"/>
      <c r="H7" s="18"/>
    </row>
    <row r="8" spans="1:8" ht="30">
      <c r="A8" s="79" t="s">
        <v>305</v>
      </c>
      <c r="B8" s="80">
        <v>46300</v>
      </c>
      <c r="C8" s="367"/>
      <c r="D8" s="82"/>
      <c r="E8" s="82"/>
      <c r="F8" s="18"/>
      <c r="G8" s="18"/>
      <c r="H8" s="18"/>
    </row>
    <row r="9" spans="1:8" s="3" customFormat="1" ht="50.1" customHeight="1">
      <c r="A9" s="205" t="s">
        <v>3</v>
      </c>
      <c r="B9" s="206" t="s">
        <v>4</v>
      </c>
      <c r="C9" s="207" t="s">
        <v>5</v>
      </c>
      <c r="D9" s="208" t="s">
        <v>6</v>
      </c>
      <c r="E9" s="208" t="s">
        <v>7</v>
      </c>
      <c r="F9" s="208" t="s">
        <v>8</v>
      </c>
      <c r="G9" s="208" t="s">
        <v>9</v>
      </c>
      <c r="H9" s="208" t="s">
        <v>10</v>
      </c>
    </row>
    <row r="10" spans="1:8" ht="35.1" customHeight="1">
      <c r="A10" s="209"/>
      <c r="B10" s="238" t="s">
        <v>306</v>
      </c>
      <c r="C10" s="211" t="s">
        <v>307</v>
      </c>
      <c r="D10" s="201">
        <v>135</v>
      </c>
      <c r="E10" s="201">
        <v>137.92680000000001</v>
      </c>
      <c r="F10" s="201">
        <v>5.0193000000000003</v>
      </c>
      <c r="G10" s="201">
        <v>10.710900000000001</v>
      </c>
      <c r="H10" s="201">
        <v>5.7064500000000011</v>
      </c>
    </row>
    <row r="11" spans="1:8" ht="35.1" customHeight="1">
      <c r="A11" s="152" t="s">
        <v>11</v>
      </c>
      <c r="B11" s="238" t="s">
        <v>308</v>
      </c>
      <c r="C11" s="212" t="s">
        <v>309</v>
      </c>
      <c r="D11" s="213">
        <v>15</v>
      </c>
      <c r="E11" s="201">
        <v>8.9870999999999999</v>
      </c>
      <c r="F11" s="201">
        <v>0.74669999999999992</v>
      </c>
      <c r="G11" s="201">
        <v>0.61845000000000006</v>
      </c>
      <c r="H11" s="201">
        <v>0.21869999999999998</v>
      </c>
    </row>
    <row r="12" spans="1:8" ht="35.1" customHeight="1">
      <c r="A12" s="153"/>
      <c r="B12" s="305" t="s">
        <v>45</v>
      </c>
      <c r="C12" s="306" t="s">
        <v>46</v>
      </c>
      <c r="D12" s="219">
        <v>75</v>
      </c>
      <c r="E12" s="201">
        <v>66</v>
      </c>
      <c r="F12" s="201">
        <v>12.6</v>
      </c>
      <c r="G12" s="201">
        <v>0.46700000000000003</v>
      </c>
      <c r="H12" s="201">
        <v>2.27</v>
      </c>
    </row>
    <row r="13" spans="1:8" ht="35.1" customHeight="1">
      <c r="A13" s="154"/>
      <c r="B13" s="307" t="s">
        <v>90</v>
      </c>
      <c r="C13" s="215" t="s">
        <v>310</v>
      </c>
      <c r="D13" s="216">
        <v>75</v>
      </c>
      <c r="E13" s="217">
        <v>125.625</v>
      </c>
      <c r="F13" s="217">
        <v>20.625</v>
      </c>
      <c r="G13" s="217">
        <v>2.9249999999999998</v>
      </c>
      <c r="H13" s="217">
        <v>3.5531250000000001</v>
      </c>
    </row>
    <row r="14" spans="1:8" ht="35.1" customHeight="1">
      <c r="A14" s="154"/>
      <c r="B14" s="308" t="s">
        <v>252</v>
      </c>
      <c r="C14" s="306" t="s">
        <v>253</v>
      </c>
      <c r="D14" s="219">
        <v>100</v>
      </c>
      <c r="E14" s="201">
        <v>47.7</v>
      </c>
      <c r="F14" s="201">
        <v>3.84</v>
      </c>
      <c r="G14" s="201">
        <v>0.72</v>
      </c>
      <c r="H14" s="201">
        <v>5.16</v>
      </c>
    </row>
    <row r="15" spans="1:8" ht="35.1" customHeight="1">
      <c r="A15" s="154"/>
      <c r="B15" s="305" t="s">
        <v>94</v>
      </c>
      <c r="C15" s="309" t="s">
        <v>311</v>
      </c>
      <c r="D15" s="219">
        <v>100</v>
      </c>
      <c r="E15" s="201">
        <v>41.311999999999998</v>
      </c>
      <c r="F15" s="201">
        <v>5.1580000000000004</v>
      </c>
      <c r="G15" s="201">
        <v>2.1280000000000001</v>
      </c>
      <c r="H15" s="201">
        <v>0.93600000000000005</v>
      </c>
    </row>
    <row r="16" spans="1:8" ht="35.1" customHeight="1">
      <c r="A16" s="154"/>
      <c r="B16" s="308" t="s">
        <v>129</v>
      </c>
      <c r="C16" s="306" t="s">
        <v>129</v>
      </c>
      <c r="D16" s="219">
        <v>150</v>
      </c>
      <c r="E16" s="201">
        <v>28.549999999999997</v>
      </c>
      <c r="F16" s="201">
        <v>7.05</v>
      </c>
      <c r="G16" s="201">
        <v>0.15000000000000002</v>
      </c>
      <c r="H16" s="201">
        <v>1.0499999999999998</v>
      </c>
    </row>
    <row r="17" spans="1:23" ht="35.1" customHeight="1">
      <c r="A17" s="154"/>
      <c r="B17" s="305" t="s">
        <v>52</v>
      </c>
      <c r="C17" s="310" t="s">
        <v>53</v>
      </c>
      <c r="D17" s="219">
        <v>15</v>
      </c>
      <c r="E17" s="201">
        <v>74.821349999999995</v>
      </c>
      <c r="F17" s="201">
        <v>0.59024999999999994</v>
      </c>
      <c r="G17" s="201">
        <v>8.0373000000000001</v>
      </c>
      <c r="H17" s="201">
        <v>6.1349999999999995E-2</v>
      </c>
      <c r="I17" s="4"/>
      <c r="J17" s="4"/>
      <c r="K17" s="5"/>
      <c r="L17" s="5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35.1" customHeight="1">
      <c r="A18" s="154"/>
      <c r="B18" s="305" t="s">
        <v>54</v>
      </c>
      <c r="C18" s="310" t="s">
        <v>55</v>
      </c>
      <c r="D18" s="219">
        <v>15</v>
      </c>
      <c r="E18" s="201">
        <v>91.7</v>
      </c>
      <c r="F18" s="201">
        <v>0.221</v>
      </c>
      <c r="G18" s="201">
        <v>8.01</v>
      </c>
      <c r="H18" s="201">
        <v>3.83</v>
      </c>
      <c r="I18" s="4"/>
      <c r="J18" s="4"/>
      <c r="K18" s="5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35.1" customHeight="1">
      <c r="A19" s="155"/>
      <c r="B19" s="305" t="s">
        <v>35</v>
      </c>
      <c r="C19" s="309"/>
      <c r="D19" s="219">
        <v>30</v>
      </c>
      <c r="E19" s="201">
        <v>72.644999999999996</v>
      </c>
      <c r="F19" s="201">
        <v>15.435</v>
      </c>
      <c r="G19" s="201">
        <v>0.46499999999999997</v>
      </c>
      <c r="H19" s="201">
        <v>2.61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35.1" customHeight="1">
      <c r="A20" s="156"/>
      <c r="B20" s="245" t="s">
        <v>141</v>
      </c>
      <c r="C20" s="311"/>
      <c r="D20" s="200">
        <v>100</v>
      </c>
      <c r="E20" s="201">
        <v>24.2</v>
      </c>
      <c r="F20" s="201">
        <v>6</v>
      </c>
      <c r="G20" s="201">
        <v>0.2</v>
      </c>
      <c r="H20" s="201">
        <v>0.5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35.1" customHeight="1">
      <c r="A21" s="157"/>
      <c r="B21" s="305" t="s">
        <v>77</v>
      </c>
      <c r="C21" s="309"/>
      <c r="D21" s="219">
        <v>70</v>
      </c>
      <c r="E21" s="201">
        <v>33.653199999999998</v>
      </c>
      <c r="F21" s="201">
        <v>9.4359999999999999</v>
      </c>
      <c r="G21" s="201">
        <v>0</v>
      </c>
      <c r="H21" s="201">
        <v>0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s="3" customFormat="1" ht="18.95" customHeight="1">
      <c r="A22" s="172"/>
      <c r="B22" s="112"/>
      <c r="C22" s="112" t="s">
        <v>12</v>
      </c>
      <c r="D22" s="288"/>
      <c r="E22" s="289">
        <f>SUM(E10:E21)</f>
        <v>753.12045000000012</v>
      </c>
      <c r="F22" s="289">
        <f>SUM(F10:F21)</f>
        <v>86.721249999999998</v>
      </c>
      <c r="G22" s="289">
        <f>SUM(G10:G21)</f>
        <v>34.431650000000005</v>
      </c>
      <c r="H22" s="289">
        <f>SUM(H10:H21)</f>
        <v>25.895625000000003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8.95" customHeight="1">
      <c r="A23" s="377" t="s">
        <v>13</v>
      </c>
      <c r="B23" s="377"/>
      <c r="C23" s="377"/>
      <c r="D23" s="377"/>
      <c r="E23" s="377"/>
      <c r="F23" s="377"/>
      <c r="G23" s="377"/>
      <c r="H23" s="377"/>
    </row>
    <row r="24" spans="1:23" ht="18.95" customHeight="1">
      <c r="A24" s="359" t="s">
        <v>14</v>
      </c>
      <c r="B24" s="360"/>
      <c r="C24" s="360"/>
      <c r="D24" s="360"/>
      <c r="E24" s="360"/>
      <c r="F24" s="360"/>
      <c r="G24" s="360"/>
      <c r="H24" s="361"/>
    </row>
    <row r="25" spans="1:23" ht="18.95" customHeight="1">
      <c r="A25" s="349" t="s">
        <v>15</v>
      </c>
      <c r="B25" s="350"/>
      <c r="C25" s="350"/>
      <c r="D25" s="350"/>
      <c r="E25" s="350"/>
      <c r="F25" s="350"/>
      <c r="G25" s="350"/>
      <c r="H25" s="351"/>
    </row>
    <row r="26" spans="1:23" ht="18.95" customHeight="1">
      <c r="A26" s="352" t="s">
        <v>16</v>
      </c>
      <c r="B26" s="353"/>
      <c r="C26" s="353"/>
      <c r="D26" s="353"/>
      <c r="E26" s="353"/>
      <c r="F26" s="353"/>
      <c r="G26" s="353"/>
      <c r="H26" s="354"/>
    </row>
    <row r="27" spans="1:23" ht="18.95" customHeight="1">
      <c r="A27" s="352" t="s">
        <v>17</v>
      </c>
      <c r="B27" s="353"/>
      <c r="C27" s="353"/>
      <c r="D27" s="353"/>
      <c r="E27" s="353"/>
      <c r="F27" s="353"/>
      <c r="G27" s="353"/>
      <c r="H27" s="354"/>
    </row>
    <row r="28" spans="1:23" ht="18.95" customHeight="1">
      <c r="A28" s="352" t="s">
        <v>18</v>
      </c>
      <c r="B28" s="353"/>
      <c r="C28" s="353"/>
      <c r="D28" s="353"/>
      <c r="E28" s="353"/>
      <c r="F28" s="353"/>
      <c r="G28" s="353"/>
      <c r="H28" s="354"/>
    </row>
    <row r="29" spans="1:23" ht="18.95" customHeight="1">
      <c r="A29" s="355" t="s">
        <v>19</v>
      </c>
      <c r="B29" s="356"/>
      <c r="C29" s="356"/>
      <c r="D29" s="356"/>
      <c r="E29" s="356"/>
      <c r="F29" s="356"/>
      <c r="G29" s="356"/>
      <c r="H29" s="357"/>
    </row>
    <row r="30" spans="1:23" ht="18.95" customHeight="1">
      <c r="A30" s="348" t="s">
        <v>20</v>
      </c>
      <c r="B30" s="348"/>
      <c r="C30" s="348"/>
      <c r="D30" s="348"/>
      <c r="E30" s="348"/>
      <c r="F30" s="348"/>
      <c r="G30" s="348"/>
      <c r="H30" s="348"/>
    </row>
    <row r="31" spans="1:23" ht="18.95" customHeight="1">
      <c r="A31" s="228" t="s">
        <v>21</v>
      </c>
      <c r="B31" s="84" t="s">
        <v>22</v>
      </c>
      <c r="C31" s="84"/>
      <c r="D31" s="84"/>
      <c r="E31" s="85"/>
      <c r="F31" s="85"/>
      <c r="G31" s="85"/>
      <c r="H31" s="229"/>
    </row>
    <row r="32" spans="1:23" ht="18.95" customHeight="1">
      <c r="A32" s="83" t="s">
        <v>23</v>
      </c>
      <c r="B32" s="86" t="s">
        <v>24</v>
      </c>
      <c r="C32" s="86"/>
      <c r="D32" s="86"/>
      <c r="E32" s="87"/>
      <c r="F32" s="87"/>
      <c r="G32" s="87"/>
      <c r="H32" s="88"/>
    </row>
    <row r="33" spans="1:23" ht="18.95" customHeight="1">
      <c r="A33" s="89" t="s">
        <v>25</v>
      </c>
      <c r="B33" s="90" t="s">
        <v>26</v>
      </c>
      <c r="C33" s="90"/>
      <c r="D33" s="90"/>
      <c r="E33" s="91"/>
      <c r="F33" s="91"/>
      <c r="G33" s="91"/>
      <c r="H33" s="92"/>
    </row>
    <row r="34" spans="1:23" ht="18.95" customHeight="1">
      <c r="A34" s="347" t="e" vm="1">
        <v>#VALUE!</v>
      </c>
      <c r="B34" s="347"/>
      <c r="C34" s="366" t="e" vm="2">
        <v>#VALUE!</v>
      </c>
      <c r="D34" s="18"/>
      <c r="E34" s="18"/>
      <c r="F34" s="18"/>
      <c r="G34" s="18"/>
      <c r="H34" s="18"/>
    </row>
    <row r="35" spans="1:23" ht="18.95" customHeight="1">
      <c r="A35" s="347"/>
      <c r="B35" s="347"/>
      <c r="C35" s="366"/>
      <c r="D35" s="18"/>
      <c r="E35" s="18"/>
      <c r="F35" s="18"/>
      <c r="G35" s="18"/>
      <c r="H35" s="18"/>
    </row>
    <row r="36" spans="1:23" ht="18.95" customHeight="1">
      <c r="A36" s="347"/>
      <c r="B36" s="347"/>
      <c r="C36" s="366"/>
      <c r="D36" s="18"/>
      <c r="E36" s="18"/>
      <c r="F36" s="18"/>
      <c r="G36" s="18"/>
      <c r="H36" s="18"/>
    </row>
    <row r="37" spans="1:23" ht="18.95" customHeight="1">
      <c r="A37" s="347"/>
      <c r="B37" s="347"/>
      <c r="C37" s="366"/>
      <c r="D37" s="18"/>
      <c r="E37" s="18"/>
      <c r="F37" s="18"/>
      <c r="G37" s="18"/>
      <c r="H37" s="18"/>
    </row>
    <row r="38" spans="1:23" ht="18.95" customHeight="1">
      <c r="A38" s="347"/>
      <c r="B38" s="347"/>
      <c r="C38" s="366"/>
      <c r="D38" s="18"/>
      <c r="E38" s="18"/>
      <c r="F38" s="18"/>
      <c r="G38" s="18"/>
      <c r="H38" s="18"/>
    </row>
    <row r="39" spans="1:23" ht="30">
      <c r="A39" s="368" t="s">
        <v>0</v>
      </c>
      <c r="B39" s="368"/>
      <c r="C39" s="366"/>
      <c r="D39" s="18"/>
      <c r="E39" s="18"/>
      <c r="F39" s="18"/>
      <c r="G39" s="18"/>
      <c r="H39" s="18"/>
    </row>
    <row r="40" spans="1:23" ht="30">
      <c r="A40" s="124" t="s">
        <v>1</v>
      </c>
      <c r="B40" s="124"/>
      <c r="C40" s="366"/>
      <c r="D40" s="18"/>
      <c r="E40" s="18"/>
      <c r="F40" s="18"/>
      <c r="G40" s="18"/>
      <c r="H40" s="18"/>
    </row>
    <row r="41" spans="1:23" ht="30">
      <c r="A41" s="79" t="str">
        <f>A8</f>
        <v>41. nädal</v>
      </c>
      <c r="B41" s="80">
        <f>B8+1</f>
        <v>46301</v>
      </c>
      <c r="C41" s="367"/>
      <c r="D41" s="82"/>
      <c r="E41" s="82"/>
      <c r="F41" s="18"/>
      <c r="G41" s="18"/>
      <c r="H41" s="18"/>
    </row>
    <row r="42" spans="1:23" ht="50.1" customHeight="1">
      <c r="A42" s="205" t="s">
        <v>27</v>
      </c>
      <c r="B42" s="206"/>
      <c r="C42" s="207" t="s">
        <v>5</v>
      </c>
      <c r="D42" s="208" t="s">
        <v>6</v>
      </c>
      <c r="E42" s="208" t="s">
        <v>7</v>
      </c>
      <c r="F42" s="208" t="s">
        <v>8</v>
      </c>
      <c r="G42" s="208" t="s">
        <v>9</v>
      </c>
      <c r="H42" s="208" t="s">
        <v>10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35.1" customHeight="1">
      <c r="A43" s="230"/>
      <c r="B43" s="312" t="s">
        <v>312</v>
      </c>
      <c r="C43" s="434" t="s">
        <v>313</v>
      </c>
      <c r="D43" s="435">
        <v>300</v>
      </c>
      <c r="E43" s="435">
        <v>315</v>
      </c>
      <c r="F43" s="435">
        <v>38.700000000000003</v>
      </c>
      <c r="G43" s="435">
        <v>10.23</v>
      </c>
      <c r="H43" s="435">
        <v>15.63</v>
      </c>
      <c r="I43" s="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35.1" customHeight="1">
      <c r="A44" s="152" t="s">
        <v>11</v>
      </c>
      <c r="B44" s="436" t="s">
        <v>314</v>
      </c>
      <c r="C44" s="434" t="s">
        <v>315</v>
      </c>
      <c r="D44" s="437">
        <v>50</v>
      </c>
      <c r="E44" s="435">
        <v>46.3</v>
      </c>
      <c r="F44" s="435">
        <v>3.91</v>
      </c>
      <c r="G44" s="435">
        <v>1.87</v>
      </c>
      <c r="H44" s="435">
        <v>2.0099999999999998</v>
      </c>
      <c r="I44" s="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35.1" customHeight="1">
      <c r="A45" s="158"/>
      <c r="B45" s="438" t="s">
        <v>67</v>
      </c>
      <c r="C45" s="434" t="s">
        <v>316</v>
      </c>
      <c r="D45" s="439">
        <v>100</v>
      </c>
      <c r="E45" s="435">
        <v>118</v>
      </c>
      <c r="F45" s="435">
        <v>7.97</v>
      </c>
      <c r="G45" s="435">
        <v>7.89</v>
      </c>
      <c r="H45" s="435">
        <v>3.75</v>
      </c>
      <c r="I45" s="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35.1" customHeight="1">
      <c r="A46" s="158"/>
      <c r="B46" s="436" t="s">
        <v>45</v>
      </c>
      <c r="C46" s="440" t="s">
        <v>46</v>
      </c>
      <c r="D46" s="439">
        <v>75</v>
      </c>
      <c r="E46" s="435">
        <v>66</v>
      </c>
      <c r="F46" s="435">
        <v>12.6</v>
      </c>
      <c r="G46" s="435">
        <v>0.46700000000000003</v>
      </c>
      <c r="H46" s="435">
        <v>2.27</v>
      </c>
      <c r="I46" s="4"/>
    </row>
    <row r="47" spans="1:23" s="8" customFormat="1" ht="35.1" customHeight="1">
      <c r="A47" s="158"/>
      <c r="B47" s="245" t="s">
        <v>63</v>
      </c>
      <c r="C47" s="441"/>
      <c r="D47" s="219">
        <v>75</v>
      </c>
      <c r="E47" s="201">
        <v>54.4</v>
      </c>
      <c r="F47" s="201">
        <v>11.6</v>
      </c>
      <c r="G47" s="201">
        <v>7.4999999999999997E-2</v>
      </c>
      <c r="H47" s="201">
        <v>1.42</v>
      </c>
      <c r="J47" s="9"/>
      <c r="K47" s="9"/>
      <c r="L47" s="9"/>
      <c r="M47" s="9"/>
      <c r="N47" s="9"/>
      <c r="O47" s="9"/>
      <c r="P47" s="9"/>
    </row>
    <row r="48" spans="1:23" s="8" customFormat="1" ht="35.1" customHeight="1">
      <c r="A48" s="158"/>
      <c r="B48" s="442" t="s">
        <v>154</v>
      </c>
      <c r="C48" s="440" t="s">
        <v>155</v>
      </c>
      <c r="D48" s="219">
        <v>100</v>
      </c>
      <c r="E48" s="201">
        <v>44</v>
      </c>
      <c r="F48" s="201">
        <v>2.5099999999999998</v>
      </c>
      <c r="G48" s="201">
        <v>3.12</v>
      </c>
      <c r="H48" s="201">
        <v>0.77500000000000002</v>
      </c>
      <c r="I48" s="10"/>
      <c r="J48" s="9"/>
      <c r="K48" s="9"/>
      <c r="L48" s="9"/>
      <c r="M48" s="9"/>
      <c r="N48" s="9"/>
      <c r="O48" s="9"/>
      <c r="P48" s="11"/>
    </row>
    <row r="49" spans="1:22" s="8" customFormat="1" ht="35.1" customHeight="1">
      <c r="A49" s="158"/>
      <c r="B49" s="143" t="s">
        <v>317</v>
      </c>
      <c r="C49" s="440" t="s">
        <v>318</v>
      </c>
      <c r="D49" s="439">
        <v>150</v>
      </c>
      <c r="E49" s="435">
        <v>47.25</v>
      </c>
      <c r="F49" s="435">
        <v>7.32</v>
      </c>
      <c r="G49" s="435">
        <v>0.27750000000000002</v>
      </c>
      <c r="H49" s="435">
        <v>2.16</v>
      </c>
      <c r="I49" s="10"/>
      <c r="J49" s="9"/>
      <c r="K49" s="9"/>
      <c r="L49" s="9"/>
      <c r="M49" s="9"/>
      <c r="N49" s="9"/>
      <c r="O49" s="9"/>
      <c r="P49" s="11"/>
    </row>
    <row r="50" spans="1:22" s="8" customFormat="1" ht="35.1" customHeight="1">
      <c r="A50" s="158"/>
      <c r="B50" s="443" t="s">
        <v>319</v>
      </c>
      <c r="C50" s="440" t="s">
        <v>320</v>
      </c>
      <c r="D50" s="219">
        <v>150</v>
      </c>
      <c r="E50" s="201">
        <v>69.905999999999992</v>
      </c>
      <c r="F50" s="201">
        <v>15.899999999999999</v>
      </c>
      <c r="G50" s="201">
        <v>0.45000000000000007</v>
      </c>
      <c r="H50" s="201">
        <v>3.294</v>
      </c>
      <c r="I50" s="10"/>
      <c r="J50" s="9"/>
      <c r="K50" s="9"/>
      <c r="L50" s="9"/>
      <c r="M50" s="9"/>
      <c r="N50" s="9"/>
      <c r="O50" s="9"/>
      <c r="P50" s="9"/>
    </row>
    <row r="51" spans="1:22" ht="35.1" customHeight="1">
      <c r="A51" s="185"/>
      <c r="B51" s="444" t="s">
        <v>52</v>
      </c>
      <c r="C51" s="445" t="s">
        <v>53</v>
      </c>
      <c r="D51" s="219">
        <v>15</v>
      </c>
      <c r="E51" s="201">
        <v>74.821349999999995</v>
      </c>
      <c r="F51" s="201">
        <v>0.59024999999999994</v>
      </c>
      <c r="G51" s="201">
        <v>8.0373000000000001</v>
      </c>
      <c r="H51" s="201">
        <v>6.1349999999999995E-2</v>
      </c>
      <c r="J51" s="6"/>
      <c r="K51" s="6"/>
      <c r="L51" s="6"/>
      <c r="M51" s="6"/>
      <c r="N51" s="6"/>
      <c r="O51" s="6"/>
      <c r="P51" s="6"/>
    </row>
    <row r="52" spans="1:22" ht="35.1" customHeight="1">
      <c r="A52" s="158"/>
      <c r="B52" s="444" t="s">
        <v>54</v>
      </c>
      <c r="C52" s="446" t="s">
        <v>55</v>
      </c>
      <c r="D52" s="219">
        <v>15</v>
      </c>
      <c r="E52" s="201">
        <v>91.7</v>
      </c>
      <c r="F52" s="201">
        <v>0.221</v>
      </c>
      <c r="G52" s="201">
        <v>8.01</v>
      </c>
      <c r="H52" s="201">
        <v>3.83</v>
      </c>
      <c r="J52" s="6"/>
      <c r="K52" s="6"/>
      <c r="L52" s="6"/>
      <c r="M52" s="6"/>
      <c r="N52" s="5"/>
      <c r="O52" s="6"/>
      <c r="P52" s="6"/>
    </row>
    <row r="53" spans="1:22" ht="35.1" customHeight="1">
      <c r="A53" s="155"/>
      <c r="B53" s="442" t="s">
        <v>35</v>
      </c>
      <c r="C53" s="447"/>
      <c r="D53" s="219">
        <v>30</v>
      </c>
      <c r="E53" s="201">
        <v>72.644999999999996</v>
      </c>
      <c r="F53" s="201">
        <v>15.435</v>
      </c>
      <c r="G53" s="201">
        <v>0.46499999999999997</v>
      </c>
      <c r="H53" s="201">
        <v>2.61</v>
      </c>
      <c r="L53" s="12"/>
      <c r="M53" s="13"/>
      <c r="N53" s="13"/>
      <c r="O53" s="13"/>
      <c r="P53" s="13"/>
      <c r="Q53" s="13"/>
    </row>
    <row r="54" spans="1:22" ht="35.1" customHeight="1">
      <c r="A54" s="156"/>
      <c r="B54" s="442" t="s">
        <v>130</v>
      </c>
      <c r="C54" s="447"/>
      <c r="D54" s="219">
        <v>100</v>
      </c>
      <c r="E54" s="201">
        <v>18.899999999999999</v>
      </c>
      <c r="F54" s="201">
        <v>4.5</v>
      </c>
      <c r="G54" s="201">
        <v>0.1</v>
      </c>
      <c r="H54" s="201">
        <v>0.8</v>
      </c>
      <c r="O54" s="6"/>
      <c r="P54" s="6"/>
      <c r="Q54" s="6"/>
      <c r="R54" s="6"/>
      <c r="S54" s="6"/>
      <c r="T54" s="6"/>
      <c r="U54" s="6"/>
      <c r="V54" s="6"/>
    </row>
    <row r="55" spans="1:22" ht="35.1" customHeight="1">
      <c r="A55" s="157"/>
      <c r="B55" s="442" t="s">
        <v>57</v>
      </c>
      <c r="C55" s="447"/>
      <c r="D55" s="219">
        <v>70</v>
      </c>
      <c r="E55" s="201">
        <v>27.983199999999997</v>
      </c>
      <c r="F55" s="201">
        <v>8.3579999999999988</v>
      </c>
      <c r="G55" s="201">
        <v>0</v>
      </c>
      <c r="H55" s="201">
        <v>0.21</v>
      </c>
      <c r="O55" s="6"/>
      <c r="P55" s="6"/>
      <c r="Q55" s="6"/>
      <c r="R55" s="6"/>
      <c r="S55" s="6"/>
      <c r="T55" s="6"/>
      <c r="U55" s="6"/>
      <c r="V55" s="6"/>
    </row>
    <row r="56" spans="1:22" s="3" customFormat="1" ht="18.95" customHeight="1">
      <c r="A56" s="172"/>
      <c r="B56" s="112"/>
      <c r="C56" s="112" t="s">
        <v>12</v>
      </c>
      <c r="D56" s="448"/>
      <c r="E56" s="449">
        <f>SUM(E43:E55)</f>
        <v>1046.9055499999999</v>
      </c>
      <c r="F56" s="449">
        <f>SUM(F43:F55)</f>
        <v>129.61425000000003</v>
      </c>
      <c r="G56" s="449">
        <f>SUM(G43:G55)</f>
        <v>40.991800000000005</v>
      </c>
      <c r="H56" s="449">
        <f>SUM(H43:H55)</f>
        <v>38.820349999999998</v>
      </c>
      <c r="O56" s="7"/>
      <c r="P56" s="7"/>
      <c r="Q56" s="7"/>
      <c r="R56" s="7"/>
      <c r="S56" s="7"/>
      <c r="T56" s="7"/>
      <c r="U56" s="7"/>
      <c r="V56" s="7"/>
    </row>
    <row r="57" spans="1:22" ht="18.95" customHeight="1">
      <c r="A57" s="377" t="s">
        <v>13</v>
      </c>
      <c r="B57" s="377"/>
      <c r="C57" s="377"/>
      <c r="D57" s="377"/>
      <c r="E57" s="377"/>
      <c r="F57" s="377"/>
      <c r="G57" s="377"/>
      <c r="H57" s="377"/>
    </row>
    <row r="58" spans="1:22" ht="18.95" customHeight="1">
      <c r="A58" s="359" t="s">
        <v>14</v>
      </c>
      <c r="B58" s="360"/>
      <c r="C58" s="360"/>
      <c r="D58" s="360"/>
      <c r="E58" s="360"/>
      <c r="F58" s="360"/>
      <c r="G58" s="360"/>
      <c r="H58" s="361"/>
    </row>
    <row r="59" spans="1:22" ht="18.95" customHeight="1">
      <c r="A59" s="349" t="s">
        <v>15</v>
      </c>
      <c r="B59" s="350"/>
      <c r="C59" s="350"/>
      <c r="D59" s="350"/>
      <c r="E59" s="350"/>
      <c r="F59" s="350"/>
      <c r="G59" s="350"/>
      <c r="H59" s="351"/>
    </row>
    <row r="60" spans="1:22" ht="18.95" customHeight="1">
      <c r="A60" s="352" t="s">
        <v>16</v>
      </c>
      <c r="B60" s="353"/>
      <c r="C60" s="353"/>
      <c r="D60" s="353"/>
      <c r="E60" s="353"/>
      <c r="F60" s="353"/>
      <c r="G60" s="353"/>
      <c r="H60" s="354"/>
    </row>
    <row r="61" spans="1:22" ht="18.95" customHeight="1">
      <c r="A61" s="352" t="s">
        <v>17</v>
      </c>
      <c r="B61" s="353"/>
      <c r="C61" s="353"/>
      <c r="D61" s="353"/>
      <c r="E61" s="353"/>
      <c r="F61" s="353"/>
      <c r="G61" s="353"/>
      <c r="H61" s="354"/>
    </row>
    <row r="62" spans="1:22" ht="18.95" customHeight="1">
      <c r="A62" s="352" t="s">
        <v>18</v>
      </c>
      <c r="B62" s="353"/>
      <c r="C62" s="353"/>
      <c r="D62" s="353"/>
      <c r="E62" s="353"/>
      <c r="F62" s="353"/>
      <c r="G62" s="353"/>
      <c r="H62" s="354"/>
    </row>
    <row r="63" spans="1:22" ht="18.95" customHeight="1">
      <c r="A63" s="355" t="s">
        <v>19</v>
      </c>
      <c r="B63" s="356"/>
      <c r="C63" s="356"/>
      <c r="D63" s="356"/>
      <c r="E63" s="356"/>
      <c r="F63" s="356"/>
      <c r="G63" s="356"/>
      <c r="H63" s="357"/>
    </row>
    <row r="64" spans="1:22" ht="18.95" customHeight="1">
      <c r="A64" s="348" t="s">
        <v>20</v>
      </c>
      <c r="B64" s="348"/>
      <c r="C64" s="348"/>
      <c r="D64" s="348"/>
      <c r="E64" s="348"/>
      <c r="F64" s="348"/>
      <c r="G64" s="348"/>
      <c r="H64" s="348"/>
    </row>
    <row r="65" spans="1:22" ht="18.95" customHeight="1">
      <c r="A65" s="228" t="s">
        <v>21</v>
      </c>
      <c r="B65" s="84" t="s">
        <v>22</v>
      </c>
      <c r="C65" s="84"/>
      <c r="D65" s="84"/>
      <c r="E65" s="85"/>
      <c r="F65" s="85"/>
      <c r="G65" s="85"/>
      <c r="H65" s="229"/>
    </row>
    <row r="66" spans="1:22" ht="18.95" customHeight="1">
      <c r="A66" s="83" t="s">
        <v>23</v>
      </c>
      <c r="B66" s="86" t="s">
        <v>24</v>
      </c>
      <c r="C66" s="86"/>
      <c r="D66" s="86"/>
      <c r="E66" s="87"/>
      <c r="F66" s="87"/>
      <c r="G66" s="87"/>
      <c r="H66" s="88"/>
    </row>
    <row r="67" spans="1:22" ht="18.95" customHeight="1">
      <c r="A67" s="89" t="s">
        <v>25</v>
      </c>
      <c r="B67" s="90" t="s">
        <v>26</v>
      </c>
      <c r="C67" s="90"/>
      <c r="D67" s="90"/>
      <c r="E67" s="91"/>
      <c r="F67" s="91"/>
      <c r="G67" s="91"/>
      <c r="H67" s="92"/>
    </row>
    <row r="68" spans="1:22" ht="18.95" customHeight="1">
      <c r="A68" s="347" t="e" vm="1">
        <v>#VALUE!</v>
      </c>
      <c r="B68" s="347"/>
      <c r="C68" s="366" t="e" vm="2">
        <v>#VALUE!</v>
      </c>
      <c r="D68" s="18"/>
      <c r="E68" s="18"/>
      <c r="F68" s="18"/>
      <c r="G68" s="18"/>
      <c r="H68" s="18"/>
    </row>
    <row r="69" spans="1:22" ht="18.95" customHeight="1">
      <c r="A69" s="347"/>
      <c r="B69" s="347"/>
      <c r="C69" s="366"/>
      <c r="D69" s="18"/>
      <c r="E69" s="18"/>
      <c r="F69" s="18"/>
      <c r="G69" s="18"/>
      <c r="H69" s="18"/>
    </row>
    <row r="70" spans="1:22" ht="18.95" customHeight="1">
      <c r="A70" s="347"/>
      <c r="B70" s="347"/>
      <c r="C70" s="366"/>
      <c r="D70" s="18"/>
      <c r="E70" s="18"/>
      <c r="F70" s="18"/>
      <c r="G70" s="18"/>
      <c r="H70" s="18"/>
    </row>
    <row r="71" spans="1:22" ht="18.95" customHeight="1">
      <c r="A71" s="347"/>
      <c r="B71" s="347"/>
      <c r="C71" s="366"/>
      <c r="D71" s="18"/>
      <c r="E71" s="18"/>
      <c r="F71" s="18"/>
      <c r="G71" s="18"/>
      <c r="H71" s="18"/>
    </row>
    <row r="72" spans="1:22" ht="18.95" customHeight="1">
      <c r="A72" s="347"/>
      <c r="B72" s="347"/>
      <c r="C72" s="366"/>
      <c r="D72" s="18"/>
      <c r="E72" s="18"/>
      <c r="F72" s="18"/>
      <c r="G72" s="18"/>
      <c r="H72" s="18"/>
    </row>
    <row r="73" spans="1:22" ht="30">
      <c r="A73" s="368" t="s">
        <v>0</v>
      </c>
      <c r="B73" s="368"/>
      <c r="C73" s="366"/>
      <c r="D73" s="18"/>
      <c r="E73" s="18"/>
      <c r="F73" s="18"/>
      <c r="G73" s="18"/>
      <c r="H73" s="18"/>
    </row>
    <row r="74" spans="1:22" ht="30">
      <c r="A74" s="124" t="s">
        <v>1</v>
      </c>
      <c r="B74" s="124"/>
      <c r="C74" s="366"/>
      <c r="D74" s="18"/>
      <c r="E74" s="18"/>
      <c r="F74" s="18"/>
      <c r="G74" s="18"/>
      <c r="H74" s="18"/>
    </row>
    <row r="75" spans="1:22" ht="30">
      <c r="A75" s="79" t="str">
        <f>A8</f>
        <v>41. nädal</v>
      </c>
      <c r="B75" s="80">
        <f>B8+2</f>
        <v>46302</v>
      </c>
      <c r="C75" s="367"/>
      <c r="D75" s="82"/>
      <c r="E75" s="82"/>
      <c r="F75" s="18"/>
      <c r="G75" s="18"/>
      <c r="H75" s="18"/>
    </row>
    <row r="76" spans="1:22" ht="50.1" customHeight="1">
      <c r="A76" s="205" t="s">
        <v>28</v>
      </c>
      <c r="B76" s="206" t="s">
        <v>4</v>
      </c>
      <c r="C76" s="207" t="s">
        <v>5</v>
      </c>
      <c r="D76" s="208" t="s">
        <v>6</v>
      </c>
      <c r="E76" s="208" t="s">
        <v>7</v>
      </c>
      <c r="F76" s="208" t="s">
        <v>8</v>
      </c>
      <c r="G76" s="208" t="s">
        <v>9</v>
      </c>
      <c r="H76" s="208" t="s">
        <v>10</v>
      </c>
      <c r="O76" s="6"/>
      <c r="P76" s="6"/>
      <c r="Q76" s="6"/>
      <c r="R76" s="6"/>
      <c r="S76" s="6"/>
      <c r="T76" s="6"/>
      <c r="U76" s="6"/>
      <c r="V76" s="6"/>
    </row>
    <row r="77" spans="1:22" s="3" customFormat="1" ht="35.1" customHeight="1">
      <c r="A77" s="230"/>
      <c r="B77" s="442" t="s">
        <v>321</v>
      </c>
      <c r="C77" s="212" t="s">
        <v>322</v>
      </c>
      <c r="D77" s="201">
        <v>350</v>
      </c>
      <c r="E77" s="201">
        <v>257</v>
      </c>
      <c r="F77" s="201">
        <v>17.5</v>
      </c>
      <c r="G77" s="201">
        <v>12.7</v>
      </c>
      <c r="H77" s="201">
        <v>15.900000000000002</v>
      </c>
      <c r="J77" s="7"/>
      <c r="K77" s="7"/>
      <c r="L77" s="7"/>
      <c r="M77" s="7"/>
      <c r="N77" s="7"/>
      <c r="O77" s="7"/>
      <c r="P77" s="14"/>
      <c r="Q77" s="14"/>
      <c r="R77" s="14"/>
      <c r="S77" s="14"/>
      <c r="T77" s="7"/>
      <c r="U77" s="7"/>
      <c r="V77" s="7"/>
    </row>
    <row r="78" spans="1:22" s="3" customFormat="1" ht="35.1" customHeight="1">
      <c r="A78" s="152" t="s">
        <v>11</v>
      </c>
      <c r="B78" s="245" t="s">
        <v>323</v>
      </c>
      <c r="C78" s="212" t="s">
        <v>324</v>
      </c>
      <c r="D78" s="213">
        <v>50</v>
      </c>
      <c r="E78" s="201">
        <v>43</v>
      </c>
      <c r="F78" s="201">
        <v>6.2699999999999987</v>
      </c>
      <c r="G78" s="201">
        <v>0.71199999999999974</v>
      </c>
      <c r="H78" s="201">
        <v>2.2099999999999991</v>
      </c>
      <c r="J78" s="7"/>
      <c r="K78" s="7"/>
      <c r="L78" s="7"/>
      <c r="M78" s="7"/>
      <c r="N78" s="7"/>
      <c r="O78" s="7"/>
      <c r="P78" s="14"/>
      <c r="Q78" s="14"/>
      <c r="R78" s="14"/>
      <c r="S78" s="14"/>
      <c r="T78" s="7"/>
      <c r="U78" s="7"/>
      <c r="V78" s="7"/>
    </row>
    <row r="79" spans="1:22" s="3" customFormat="1" ht="35.1" customHeight="1">
      <c r="A79" s="158"/>
      <c r="B79" s="442" t="s">
        <v>325</v>
      </c>
      <c r="C79" s="212" t="s">
        <v>326</v>
      </c>
      <c r="D79" s="219">
        <v>180</v>
      </c>
      <c r="E79" s="201">
        <v>284.625</v>
      </c>
      <c r="F79" s="201">
        <v>34.087500000000006</v>
      </c>
      <c r="G79" s="201">
        <v>9.9000000000000021</v>
      </c>
      <c r="H79" s="201">
        <v>10.980000000000002</v>
      </c>
      <c r="J79" s="7"/>
      <c r="K79" s="7"/>
      <c r="L79" s="7"/>
      <c r="M79" s="7"/>
      <c r="N79" s="7"/>
      <c r="O79" s="7"/>
      <c r="P79" s="14"/>
      <c r="Q79" s="14"/>
      <c r="R79" s="14"/>
      <c r="S79" s="14"/>
      <c r="T79" s="7"/>
      <c r="U79" s="7"/>
      <c r="V79" s="7"/>
    </row>
    <row r="80" spans="1:22" s="3" customFormat="1" ht="35.1" customHeight="1">
      <c r="A80" s="160"/>
      <c r="B80" s="442" t="s">
        <v>35</v>
      </c>
      <c r="C80" s="447"/>
      <c r="D80" s="219">
        <v>30</v>
      </c>
      <c r="E80" s="201">
        <v>72.644999999999996</v>
      </c>
      <c r="F80" s="201">
        <v>15.435</v>
      </c>
      <c r="G80" s="201">
        <v>0.46499999999999997</v>
      </c>
      <c r="H80" s="201">
        <v>2.61</v>
      </c>
      <c r="J80" s="7"/>
      <c r="K80" s="7"/>
      <c r="L80" s="7"/>
      <c r="M80" s="7"/>
      <c r="N80" s="7"/>
      <c r="O80" s="7"/>
      <c r="P80" s="14"/>
      <c r="Q80" s="14"/>
      <c r="R80" s="14"/>
      <c r="S80" s="14"/>
      <c r="T80" s="7"/>
      <c r="U80" s="7"/>
      <c r="V80" s="7"/>
    </row>
    <row r="81" spans="1:22" s="3" customFormat="1" ht="35.1" customHeight="1">
      <c r="A81" s="156"/>
      <c r="B81" s="450" t="s">
        <v>36</v>
      </c>
      <c r="C81" s="447"/>
      <c r="D81" s="219">
        <v>100</v>
      </c>
      <c r="E81" s="201">
        <v>32.4</v>
      </c>
      <c r="F81" s="201">
        <v>8.5</v>
      </c>
      <c r="G81" s="201">
        <v>0.2</v>
      </c>
      <c r="H81" s="201">
        <v>0.6</v>
      </c>
      <c r="J81" s="7"/>
      <c r="K81" s="7"/>
      <c r="L81" s="7"/>
      <c r="M81" s="7"/>
      <c r="N81" s="7"/>
      <c r="O81" s="7"/>
      <c r="P81" s="14"/>
      <c r="Q81" s="14"/>
      <c r="R81" s="14"/>
      <c r="S81" s="14"/>
      <c r="T81" s="7"/>
      <c r="U81" s="7"/>
      <c r="V81" s="7"/>
    </row>
    <row r="82" spans="1:22" s="3" customFormat="1" ht="35.1" customHeight="1">
      <c r="A82" s="157"/>
      <c r="B82" s="450" t="s">
        <v>327</v>
      </c>
      <c r="C82" s="447"/>
      <c r="D82" s="219">
        <v>70</v>
      </c>
      <c r="E82" s="201">
        <v>18.7</v>
      </c>
      <c r="F82" s="201">
        <v>4.34</v>
      </c>
      <c r="G82" s="201">
        <v>7.0000000000000007E-2</v>
      </c>
      <c r="H82" s="201">
        <v>0.42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s="3" customFormat="1" ht="18.95" customHeight="1">
      <c r="A83" s="172"/>
      <c r="B83" s="112"/>
      <c r="C83" s="112" t="s">
        <v>12</v>
      </c>
      <c r="D83" s="451"/>
      <c r="E83" s="452">
        <f>SUM(E77:E82)</f>
        <v>708.37</v>
      </c>
      <c r="F83" s="452">
        <f>SUM(F77:F82)</f>
        <v>86.132500000000007</v>
      </c>
      <c r="G83" s="452">
        <f>SUM(G77:G82)</f>
        <v>24.047000000000001</v>
      </c>
      <c r="H83" s="452">
        <f>SUM(H77:H82)</f>
        <v>32.720000000000006</v>
      </c>
      <c r="J83" s="12"/>
      <c r="K83" s="13"/>
      <c r="L83" s="13"/>
      <c r="M83" s="13"/>
      <c r="N83" s="13"/>
      <c r="O83" s="13"/>
    </row>
    <row r="84" spans="1:22" ht="18.95" customHeight="1">
      <c r="A84" s="377" t="s">
        <v>13</v>
      </c>
      <c r="B84" s="377"/>
      <c r="C84" s="377"/>
      <c r="D84" s="377"/>
      <c r="E84" s="377"/>
      <c r="F84" s="377"/>
      <c r="G84" s="377"/>
      <c r="H84" s="377"/>
    </row>
    <row r="85" spans="1:22" ht="18.95" customHeight="1">
      <c r="A85" s="359" t="s">
        <v>14</v>
      </c>
      <c r="B85" s="360"/>
      <c r="C85" s="360"/>
      <c r="D85" s="360"/>
      <c r="E85" s="360"/>
      <c r="F85" s="360"/>
      <c r="G85" s="360"/>
      <c r="H85" s="361"/>
    </row>
    <row r="86" spans="1:22" ht="18.95" customHeight="1">
      <c r="A86" s="349" t="s">
        <v>15</v>
      </c>
      <c r="B86" s="350"/>
      <c r="C86" s="350"/>
      <c r="D86" s="350"/>
      <c r="E86" s="350"/>
      <c r="F86" s="350"/>
      <c r="G86" s="350"/>
      <c r="H86" s="351"/>
    </row>
    <row r="87" spans="1:22" ht="18.95" customHeight="1">
      <c r="A87" s="352" t="s">
        <v>16</v>
      </c>
      <c r="B87" s="353"/>
      <c r="C87" s="353"/>
      <c r="D87" s="353"/>
      <c r="E87" s="353"/>
      <c r="F87" s="353"/>
      <c r="G87" s="353"/>
      <c r="H87" s="354"/>
    </row>
    <row r="88" spans="1:22" ht="18.95" customHeight="1">
      <c r="A88" s="352" t="s">
        <v>17</v>
      </c>
      <c r="B88" s="353"/>
      <c r="C88" s="353"/>
      <c r="D88" s="353"/>
      <c r="E88" s="353"/>
      <c r="F88" s="353"/>
      <c r="G88" s="353"/>
      <c r="H88" s="354"/>
    </row>
    <row r="89" spans="1:22" ht="18.95" customHeight="1">
      <c r="A89" s="352" t="s">
        <v>18</v>
      </c>
      <c r="B89" s="353"/>
      <c r="C89" s="353"/>
      <c r="D89" s="353"/>
      <c r="E89" s="353"/>
      <c r="F89" s="353"/>
      <c r="G89" s="353"/>
      <c r="H89" s="354"/>
    </row>
    <row r="90" spans="1:22" ht="18.95" customHeight="1">
      <c r="A90" s="355" t="s">
        <v>19</v>
      </c>
      <c r="B90" s="356"/>
      <c r="C90" s="356"/>
      <c r="D90" s="356"/>
      <c r="E90" s="356"/>
      <c r="F90" s="356"/>
      <c r="G90" s="356"/>
      <c r="H90" s="357"/>
    </row>
    <row r="91" spans="1:22" ht="18.95" customHeight="1">
      <c r="A91" s="348" t="s">
        <v>20</v>
      </c>
      <c r="B91" s="348"/>
      <c r="C91" s="348"/>
      <c r="D91" s="348"/>
      <c r="E91" s="348"/>
      <c r="F91" s="348"/>
      <c r="G91" s="348"/>
      <c r="H91" s="348"/>
    </row>
    <row r="92" spans="1:22" ht="18.95" customHeight="1">
      <c r="A92" s="228" t="s">
        <v>21</v>
      </c>
      <c r="B92" s="84" t="s">
        <v>22</v>
      </c>
      <c r="C92" s="84"/>
      <c r="D92" s="84"/>
      <c r="E92" s="85"/>
      <c r="F92" s="85"/>
      <c r="G92" s="85"/>
      <c r="H92" s="229"/>
    </row>
    <row r="93" spans="1:22" ht="18.95" customHeight="1">
      <c r="A93" s="83" t="s">
        <v>23</v>
      </c>
      <c r="B93" s="86" t="s">
        <v>24</v>
      </c>
      <c r="C93" s="86"/>
      <c r="D93" s="86"/>
      <c r="E93" s="87"/>
      <c r="F93" s="87"/>
      <c r="G93" s="87"/>
      <c r="H93" s="88"/>
    </row>
    <row r="94" spans="1:22" ht="18.95" customHeight="1">
      <c r="A94" s="89" t="s">
        <v>25</v>
      </c>
      <c r="B94" s="90" t="s">
        <v>26</v>
      </c>
      <c r="C94" s="90"/>
      <c r="D94" s="90"/>
      <c r="E94" s="91"/>
      <c r="F94" s="91"/>
      <c r="G94" s="91"/>
      <c r="H94" s="92"/>
    </row>
    <row r="95" spans="1:22" ht="18.95" customHeight="1">
      <c r="A95" s="347" t="e" vm="1">
        <v>#VALUE!</v>
      </c>
      <c r="B95" s="347"/>
      <c r="C95" s="366" t="e" vm="2">
        <v>#VALUE!</v>
      </c>
      <c r="D95" s="18"/>
      <c r="E95" s="18"/>
      <c r="F95" s="18"/>
      <c r="G95" s="18"/>
      <c r="H95" s="18"/>
    </row>
    <row r="96" spans="1:22" ht="18.95" customHeight="1">
      <c r="A96" s="347"/>
      <c r="B96" s="347"/>
      <c r="C96" s="366"/>
      <c r="D96" s="18"/>
      <c r="E96" s="18"/>
      <c r="F96" s="18"/>
      <c r="G96" s="18"/>
      <c r="H96" s="18"/>
    </row>
    <row r="97" spans="1:15" ht="18.95" customHeight="1">
      <c r="A97" s="347"/>
      <c r="B97" s="347"/>
      <c r="C97" s="366"/>
      <c r="D97" s="18"/>
      <c r="E97" s="18"/>
      <c r="F97" s="18"/>
      <c r="G97" s="18"/>
      <c r="H97" s="18"/>
    </row>
    <row r="98" spans="1:15" ht="18.95" customHeight="1">
      <c r="A98" s="347"/>
      <c r="B98" s="347"/>
      <c r="C98" s="366"/>
      <c r="D98" s="18"/>
      <c r="E98" s="18"/>
      <c r="F98" s="18"/>
      <c r="G98" s="18"/>
      <c r="H98" s="18"/>
    </row>
    <row r="99" spans="1:15" ht="18.95" customHeight="1">
      <c r="A99" s="347"/>
      <c r="B99" s="347"/>
      <c r="C99" s="366"/>
      <c r="D99" s="18"/>
      <c r="E99" s="18"/>
      <c r="F99" s="18"/>
      <c r="G99" s="18"/>
      <c r="H99" s="18"/>
    </row>
    <row r="100" spans="1:15" ht="30">
      <c r="A100" s="368" t="s">
        <v>0</v>
      </c>
      <c r="B100" s="368"/>
      <c r="C100" s="366"/>
      <c r="D100" s="18"/>
      <c r="E100" s="18"/>
      <c r="F100" s="18"/>
      <c r="G100" s="18"/>
      <c r="H100" s="18"/>
    </row>
    <row r="101" spans="1:15" ht="30">
      <c r="A101" s="124" t="s">
        <v>1</v>
      </c>
      <c r="B101" s="124"/>
      <c r="C101" s="366"/>
      <c r="D101" s="18"/>
      <c r="E101" s="18"/>
      <c r="F101" s="18"/>
      <c r="G101" s="18"/>
      <c r="H101" s="18"/>
    </row>
    <row r="102" spans="1:15" ht="30">
      <c r="A102" s="79" t="str">
        <f>A8</f>
        <v>41. nädal</v>
      </c>
      <c r="B102" s="80">
        <f>B8+3</f>
        <v>46303</v>
      </c>
      <c r="C102" s="367"/>
      <c r="D102" s="82"/>
      <c r="E102" s="82"/>
      <c r="F102" s="18"/>
      <c r="G102" s="18"/>
      <c r="H102" s="18"/>
    </row>
    <row r="103" spans="1:15" ht="50.1" customHeight="1">
      <c r="A103" s="205" t="s">
        <v>38</v>
      </c>
      <c r="B103" s="206" t="s">
        <v>4</v>
      </c>
      <c r="C103" s="207" t="s">
        <v>5</v>
      </c>
      <c r="D103" s="208" t="s">
        <v>6</v>
      </c>
      <c r="E103" s="208" t="s">
        <v>7</v>
      </c>
      <c r="F103" s="208" t="s">
        <v>8</v>
      </c>
      <c r="G103" s="208" t="s">
        <v>9</v>
      </c>
      <c r="H103" s="208" t="s">
        <v>10</v>
      </c>
    </row>
    <row r="104" spans="1:15" ht="35.1" customHeight="1">
      <c r="A104" s="230"/>
      <c r="B104" s="245" t="s">
        <v>328</v>
      </c>
      <c r="C104" s="441" t="s">
        <v>329</v>
      </c>
      <c r="D104" s="201">
        <v>300</v>
      </c>
      <c r="E104" s="201">
        <v>324</v>
      </c>
      <c r="F104" s="201">
        <v>32.4</v>
      </c>
      <c r="G104" s="201">
        <v>13.5</v>
      </c>
      <c r="H104" s="201">
        <v>16.600000000000001</v>
      </c>
    </row>
    <row r="105" spans="1:15" ht="35.1" customHeight="1">
      <c r="A105" s="152" t="s">
        <v>11</v>
      </c>
      <c r="B105" s="245" t="s">
        <v>330</v>
      </c>
      <c r="C105" s="441" t="s">
        <v>331</v>
      </c>
      <c r="D105" s="213">
        <v>50</v>
      </c>
      <c r="E105" s="201">
        <v>57.223999999999997</v>
      </c>
      <c r="F105" s="201">
        <v>7.7595000000000001</v>
      </c>
      <c r="G105" s="201">
        <v>2.2000000000000002</v>
      </c>
      <c r="H105" s="201">
        <v>1.85</v>
      </c>
    </row>
    <row r="106" spans="1:15" ht="35.1" customHeight="1">
      <c r="A106" s="158"/>
      <c r="B106" s="442" t="s">
        <v>332</v>
      </c>
      <c r="C106" s="453" t="s">
        <v>333</v>
      </c>
      <c r="D106" s="219">
        <v>50</v>
      </c>
      <c r="E106" s="201">
        <v>59.9</v>
      </c>
      <c r="F106" s="201">
        <v>5.31</v>
      </c>
      <c r="G106" s="201">
        <v>3.01</v>
      </c>
      <c r="H106" s="201">
        <v>2.87</v>
      </c>
    </row>
    <row r="107" spans="1:15" ht="35.1" customHeight="1">
      <c r="A107" s="158"/>
      <c r="B107" s="245" t="s">
        <v>105</v>
      </c>
      <c r="C107" s="441" t="s">
        <v>106</v>
      </c>
      <c r="D107" s="219">
        <v>100</v>
      </c>
      <c r="E107" s="201">
        <v>34.299999999999997</v>
      </c>
      <c r="F107" s="201">
        <v>6.14</v>
      </c>
      <c r="G107" s="201">
        <v>0.20599999999999999</v>
      </c>
      <c r="H107" s="201">
        <v>2.06</v>
      </c>
    </row>
    <row r="108" spans="1:15" ht="35.1" customHeight="1">
      <c r="A108" s="158"/>
      <c r="B108" s="245" t="s">
        <v>107</v>
      </c>
      <c r="C108" s="441" t="s">
        <v>108</v>
      </c>
      <c r="D108" s="219">
        <v>100</v>
      </c>
      <c r="E108" s="201">
        <v>38.304000000000002</v>
      </c>
      <c r="F108" s="201">
        <v>7.375</v>
      </c>
      <c r="G108" s="201">
        <v>1.198</v>
      </c>
      <c r="H108" s="201">
        <v>0.79200000000000004</v>
      </c>
      <c r="J108" s="12"/>
      <c r="K108" s="13"/>
      <c r="L108" s="13"/>
      <c r="M108" s="13"/>
      <c r="N108" s="13"/>
      <c r="O108" s="13"/>
    </row>
    <row r="109" spans="1:15" ht="35.1" customHeight="1">
      <c r="A109" s="158"/>
      <c r="B109" s="245" t="s">
        <v>109</v>
      </c>
      <c r="C109" s="441" t="s">
        <v>334</v>
      </c>
      <c r="D109" s="219">
        <v>150</v>
      </c>
      <c r="E109" s="201">
        <v>49.595199999999998</v>
      </c>
      <c r="F109" s="201">
        <v>9.6379999999999999</v>
      </c>
      <c r="G109" s="201">
        <v>0.92</v>
      </c>
      <c r="H109" s="201">
        <v>2.35</v>
      </c>
      <c r="J109" s="12"/>
      <c r="K109" s="13"/>
      <c r="L109" s="13"/>
      <c r="M109" s="13"/>
      <c r="N109" s="13"/>
      <c r="O109" s="13"/>
    </row>
    <row r="110" spans="1:15" ht="35.1" customHeight="1">
      <c r="A110" s="155"/>
      <c r="B110" s="245" t="s">
        <v>52</v>
      </c>
      <c r="C110" s="445" t="s">
        <v>53</v>
      </c>
      <c r="D110" s="219">
        <v>15</v>
      </c>
      <c r="E110" s="201">
        <v>74.821349999999995</v>
      </c>
      <c r="F110" s="201">
        <v>0.59024999999999994</v>
      </c>
      <c r="G110" s="201">
        <v>8.0373000000000001</v>
      </c>
      <c r="H110" s="201">
        <v>6.1349999999999995E-2</v>
      </c>
    </row>
    <row r="111" spans="1:15" ht="35.1" customHeight="1">
      <c r="A111" s="155"/>
      <c r="B111" s="444" t="s">
        <v>54</v>
      </c>
      <c r="C111" s="445" t="s">
        <v>55</v>
      </c>
      <c r="D111" s="219">
        <v>15</v>
      </c>
      <c r="E111" s="201">
        <v>91.7</v>
      </c>
      <c r="F111" s="201">
        <v>0.221</v>
      </c>
      <c r="G111" s="201">
        <v>8.01</v>
      </c>
      <c r="H111" s="201">
        <v>3.83</v>
      </c>
    </row>
    <row r="112" spans="1:15" ht="35.1" customHeight="1">
      <c r="A112" s="155"/>
      <c r="B112" s="442" t="s">
        <v>35</v>
      </c>
      <c r="C112" s="446"/>
      <c r="D112" s="219">
        <v>30</v>
      </c>
      <c r="E112" s="201">
        <v>72.644999999999996</v>
      </c>
      <c r="F112" s="201">
        <v>15.435</v>
      </c>
      <c r="G112" s="201">
        <v>0.46499999999999997</v>
      </c>
      <c r="H112" s="201">
        <v>2.61</v>
      </c>
    </row>
    <row r="113" spans="1:8" ht="35.1" customHeight="1">
      <c r="A113" s="156"/>
      <c r="B113" s="305" t="s">
        <v>56</v>
      </c>
      <c r="C113" s="309"/>
      <c r="D113" s="219">
        <v>100</v>
      </c>
      <c r="E113" s="201">
        <v>30.236000000000001</v>
      </c>
      <c r="F113" s="201">
        <v>7.44</v>
      </c>
      <c r="G113" s="201">
        <v>0.1</v>
      </c>
      <c r="H113" s="201">
        <v>1.2</v>
      </c>
    </row>
    <row r="114" spans="1:8" ht="35.1" customHeight="1">
      <c r="A114" s="157"/>
      <c r="B114" s="442" t="s">
        <v>77</v>
      </c>
      <c r="C114" s="447"/>
      <c r="D114" s="219">
        <v>70</v>
      </c>
      <c r="E114" s="201">
        <v>33.653199999999998</v>
      </c>
      <c r="F114" s="201">
        <v>9.4359999999999999</v>
      </c>
      <c r="G114" s="201">
        <v>0</v>
      </c>
      <c r="H114" s="201">
        <v>0</v>
      </c>
    </row>
    <row r="115" spans="1:8" ht="18.95" customHeight="1">
      <c r="A115" s="172"/>
      <c r="B115" s="112"/>
      <c r="C115" s="112" t="s">
        <v>12</v>
      </c>
      <c r="D115" s="454"/>
      <c r="E115" s="455">
        <f>SUM(E104:E114)</f>
        <v>866.37874999999997</v>
      </c>
      <c r="F115" s="455">
        <f>SUM(F104:F114)</f>
        <v>101.74475000000001</v>
      </c>
      <c r="G115" s="455">
        <f>SUM(G104:G114)</f>
        <v>37.646300000000004</v>
      </c>
      <c r="H115" s="455">
        <f>SUM(H104:H114)</f>
        <v>34.223350000000011</v>
      </c>
    </row>
    <row r="116" spans="1:8" ht="18.95" customHeight="1">
      <c r="A116" s="377" t="s">
        <v>13</v>
      </c>
      <c r="B116" s="377"/>
      <c r="C116" s="377"/>
      <c r="D116" s="377"/>
      <c r="E116" s="377"/>
      <c r="F116" s="377"/>
      <c r="G116" s="377"/>
      <c r="H116" s="377"/>
    </row>
    <row r="117" spans="1:8" ht="18.95" customHeight="1">
      <c r="A117" s="359" t="s">
        <v>14</v>
      </c>
      <c r="B117" s="360"/>
      <c r="C117" s="360"/>
      <c r="D117" s="360"/>
      <c r="E117" s="360"/>
      <c r="F117" s="360"/>
      <c r="G117" s="360"/>
      <c r="H117" s="361"/>
    </row>
    <row r="118" spans="1:8" ht="18.95" customHeight="1">
      <c r="A118" s="349" t="s">
        <v>15</v>
      </c>
      <c r="B118" s="350"/>
      <c r="C118" s="350"/>
      <c r="D118" s="350"/>
      <c r="E118" s="350"/>
      <c r="F118" s="350"/>
      <c r="G118" s="350"/>
      <c r="H118" s="351"/>
    </row>
    <row r="119" spans="1:8" ht="18.95" customHeight="1">
      <c r="A119" s="352" t="s">
        <v>16</v>
      </c>
      <c r="B119" s="353"/>
      <c r="C119" s="353"/>
      <c r="D119" s="353"/>
      <c r="E119" s="353"/>
      <c r="F119" s="353"/>
      <c r="G119" s="353"/>
      <c r="H119" s="354"/>
    </row>
    <row r="120" spans="1:8" ht="18.95" customHeight="1">
      <c r="A120" s="352" t="s">
        <v>17</v>
      </c>
      <c r="B120" s="353"/>
      <c r="C120" s="353"/>
      <c r="D120" s="353"/>
      <c r="E120" s="353"/>
      <c r="F120" s="353"/>
      <c r="G120" s="353"/>
      <c r="H120" s="354"/>
    </row>
    <row r="121" spans="1:8" ht="18.95" customHeight="1">
      <c r="A121" s="352" t="s">
        <v>18</v>
      </c>
      <c r="B121" s="353"/>
      <c r="C121" s="353"/>
      <c r="D121" s="353"/>
      <c r="E121" s="353"/>
      <c r="F121" s="353"/>
      <c r="G121" s="353"/>
      <c r="H121" s="354"/>
    </row>
    <row r="122" spans="1:8" ht="18.95" customHeight="1">
      <c r="A122" s="355" t="s">
        <v>19</v>
      </c>
      <c r="B122" s="356"/>
      <c r="C122" s="356"/>
      <c r="D122" s="356"/>
      <c r="E122" s="356"/>
      <c r="F122" s="356"/>
      <c r="G122" s="356"/>
      <c r="H122" s="357"/>
    </row>
    <row r="123" spans="1:8" ht="18.95" customHeight="1">
      <c r="A123" s="348" t="s">
        <v>20</v>
      </c>
      <c r="B123" s="348"/>
      <c r="C123" s="348"/>
      <c r="D123" s="348"/>
      <c r="E123" s="348"/>
      <c r="F123" s="348"/>
      <c r="G123" s="348"/>
      <c r="H123" s="348"/>
    </row>
    <row r="124" spans="1:8" ht="18.95" customHeight="1">
      <c r="A124" s="228" t="s">
        <v>21</v>
      </c>
      <c r="B124" s="84" t="s">
        <v>22</v>
      </c>
      <c r="C124" s="84"/>
      <c r="D124" s="84"/>
      <c r="E124" s="85"/>
      <c r="F124" s="85"/>
      <c r="G124" s="85"/>
      <c r="H124" s="229"/>
    </row>
    <row r="125" spans="1:8" ht="18.95" customHeight="1">
      <c r="A125" s="83" t="s">
        <v>23</v>
      </c>
      <c r="B125" s="86" t="s">
        <v>24</v>
      </c>
      <c r="C125" s="86"/>
      <c r="D125" s="86"/>
      <c r="E125" s="87"/>
      <c r="F125" s="87"/>
      <c r="G125" s="87"/>
      <c r="H125" s="88"/>
    </row>
    <row r="126" spans="1:8" ht="18.95" customHeight="1">
      <c r="A126" s="89" t="s">
        <v>25</v>
      </c>
      <c r="B126" s="90" t="s">
        <v>26</v>
      </c>
      <c r="C126" s="90"/>
      <c r="D126" s="90"/>
      <c r="E126" s="91"/>
      <c r="F126" s="91"/>
      <c r="G126" s="91"/>
      <c r="H126" s="92"/>
    </row>
    <row r="127" spans="1:8" ht="18.95" customHeight="1">
      <c r="A127" s="347" t="e" vm="1">
        <v>#VALUE!</v>
      </c>
      <c r="B127" s="347"/>
      <c r="C127" s="366" t="e" vm="2">
        <v>#VALUE!</v>
      </c>
      <c r="D127" s="18"/>
      <c r="E127" s="18"/>
      <c r="F127" s="18"/>
      <c r="G127" s="18"/>
      <c r="H127" s="18"/>
    </row>
    <row r="128" spans="1:8" ht="18.95" customHeight="1">
      <c r="A128" s="347"/>
      <c r="B128" s="347"/>
      <c r="C128" s="366"/>
      <c r="D128" s="18"/>
      <c r="E128" s="18"/>
      <c r="F128" s="18"/>
      <c r="G128" s="18"/>
      <c r="H128" s="18"/>
    </row>
    <row r="129" spans="1:12" ht="18.95" customHeight="1">
      <c r="A129" s="347"/>
      <c r="B129" s="347"/>
      <c r="C129" s="366"/>
      <c r="D129" s="18"/>
      <c r="E129" s="18"/>
      <c r="F129" s="18"/>
      <c r="G129" s="18"/>
      <c r="H129" s="18"/>
    </row>
    <row r="130" spans="1:12" ht="18.95" customHeight="1">
      <c r="A130" s="347"/>
      <c r="B130" s="347"/>
      <c r="C130" s="366"/>
      <c r="D130" s="18"/>
      <c r="E130" s="18"/>
      <c r="F130" s="18"/>
      <c r="G130" s="18"/>
      <c r="H130" s="18"/>
    </row>
    <row r="131" spans="1:12" ht="18.95" customHeight="1">
      <c r="A131" s="347"/>
      <c r="B131" s="347"/>
      <c r="C131" s="366"/>
      <c r="D131" s="18"/>
      <c r="E131" s="18"/>
      <c r="F131" s="18"/>
      <c r="G131" s="18"/>
      <c r="H131" s="18"/>
    </row>
    <row r="132" spans="1:12" ht="30">
      <c r="A132" s="368" t="s">
        <v>0</v>
      </c>
      <c r="B132" s="368"/>
      <c r="C132" s="366"/>
      <c r="D132" s="18"/>
      <c r="E132" s="18"/>
      <c r="F132" s="18"/>
      <c r="G132" s="18"/>
      <c r="H132" s="18"/>
    </row>
    <row r="133" spans="1:12" ht="30">
      <c r="A133" s="124" t="s">
        <v>1</v>
      </c>
      <c r="B133" s="124"/>
      <c r="C133" s="366"/>
      <c r="D133" s="18"/>
      <c r="E133" s="18"/>
      <c r="F133" s="18"/>
      <c r="G133" s="18"/>
      <c r="H133" s="18"/>
    </row>
    <row r="134" spans="1:12" ht="30">
      <c r="A134" s="79" t="str">
        <f>A8</f>
        <v>41. nädal</v>
      </c>
      <c r="B134" s="80">
        <f>B8+4</f>
        <v>46304</v>
      </c>
      <c r="C134" s="367"/>
      <c r="D134" s="82"/>
      <c r="E134" s="82"/>
      <c r="F134" s="18"/>
      <c r="G134" s="18"/>
      <c r="H134" s="18"/>
    </row>
    <row r="135" spans="1:12" ht="50.1" customHeight="1">
      <c r="A135" s="205" t="s">
        <v>58</v>
      </c>
      <c r="B135" s="206" t="s">
        <v>4</v>
      </c>
      <c r="C135" s="207" t="s">
        <v>5</v>
      </c>
      <c r="D135" s="208" t="s">
        <v>6</v>
      </c>
      <c r="E135" s="208" t="s">
        <v>7</v>
      </c>
      <c r="F135" s="208" t="s">
        <v>8</v>
      </c>
      <c r="G135" s="208" t="s">
        <v>9</v>
      </c>
      <c r="H135" s="208" t="s">
        <v>10</v>
      </c>
    </row>
    <row r="136" spans="1:12" ht="35.1" customHeight="1">
      <c r="A136" s="230"/>
      <c r="B136" s="245" t="s">
        <v>335</v>
      </c>
      <c r="C136" s="456" t="s">
        <v>336</v>
      </c>
      <c r="D136" s="201">
        <v>135</v>
      </c>
      <c r="E136" s="201">
        <v>91.3</v>
      </c>
      <c r="F136" s="201">
        <v>6.34</v>
      </c>
      <c r="G136" s="201">
        <v>4.41</v>
      </c>
      <c r="H136" s="201">
        <v>6.58</v>
      </c>
    </row>
    <row r="137" spans="1:12" ht="35.1" customHeight="1">
      <c r="A137" s="152" t="s">
        <v>11</v>
      </c>
      <c r="B137" s="457" t="s">
        <v>337</v>
      </c>
      <c r="C137" s="458" t="s">
        <v>338</v>
      </c>
      <c r="D137" s="201">
        <v>20</v>
      </c>
      <c r="E137" s="201">
        <v>19.3</v>
      </c>
      <c r="F137" s="201">
        <v>1.38</v>
      </c>
      <c r="G137" s="201">
        <v>1.1599999999999999</v>
      </c>
      <c r="H137" s="201">
        <v>0.63</v>
      </c>
    </row>
    <row r="138" spans="1:12" ht="35.1" customHeight="1">
      <c r="A138" s="162"/>
      <c r="B138" s="459" t="s">
        <v>45</v>
      </c>
      <c r="C138" s="458" t="s">
        <v>46</v>
      </c>
      <c r="D138" s="200">
        <v>75</v>
      </c>
      <c r="E138" s="201">
        <v>66</v>
      </c>
      <c r="F138" s="201">
        <v>12.6</v>
      </c>
      <c r="G138" s="201">
        <v>0.46700000000000003</v>
      </c>
      <c r="H138" s="201">
        <v>2.27</v>
      </c>
    </row>
    <row r="139" spans="1:12" ht="35.1" customHeight="1">
      <c r="A139" s="158"/>
      <c r="B139" s="442" t="s">
        <v>123</v>
      </c>
      <c r="C139" s="460" t="s">
        <v>339</v>
      </c>
      <c r="D139" s="219">
        <v>75</v>
      </c>
      <c r="E139" s="201">
        <v>117.51300000000001</v>
      </c>
      <c r="F139" s="201">
        <v>25.047000000000001</v>
      </c>
      <c r="G139" s="201">
        <v>0.75900000000000001</v>
      </c>
      <c r="H139" s="201">
        <v>3.8940000000000001</v>
      </c>
    </row>
    <row r="140" spans="1:12" ht="35.1" customHeight="1">
      <c r="A140" s="158"/>
      <c r="B140" s="459" t="s">
        <v>136</v>
      </c>
      <c r="C140" s="456" t="s">
        <v>137</v>
      </c>
      <c r="D140" s="200">
        <v>100</v>
      </c>
      <c r="E140" s="201">
        <v>51.8</v>
      </c>
      <c r="F140" s="201">
        <v>7.46</v>
      </c>
      <c r="G140" s="201">
        <v>1.1200000000000001</v>
      </c>
      <c r="H140" s="201">
        <v>1.32</v>
      </c>
    </row>
    <row r="141" spans="1:12" ht="35.1" customHeight="1">
      <c r="A141" s="158"/>
      <c r="B141" s="459" t="s">
        <v>202</v>
      </c>
      <c r="C141" s="456" t="s">
        <v>203</v>
      </c>
      <c r="D141" s="200">
        <v>100</v>
      </c>
      <c r="E141" s="201">
        <v>14.3</v>
      </c>
      <c r="F141" s="201">
        <v>2.65</v>
      </c>
      <c r="G141" s="201">
        <v>0.1</v>
      </c>
      <c r="H141" s="201">
        <v>1.05</v>
      </c>
    </row>
    <row r="142" spans="1:12" ht="35.1" customHeight="1">
      <c r="A142" s="155"/>
      <c r="B142" s="245" t="s">
        <v>340</v>
      </c>
      <c r="C142" s="456" t="s">
        <v>341</v>
      </c>
      <c r="D142" s="200">
        <v>150</v>
      </c>
      <c r="E142" s="201">
        <v>52.378</v>
      </c>
      <c r="F142" s="201">
        <v>11.4274</v>
      </c>
      <c r="G142" s="201">
        <v>0.24539999999999998</v>
      </c>
      <c r="H142" s="201">
        <v>2.8523999999999998</v>
      </c>
      <c r="I142" s="4"/>
      <c r="J142" s="4"/>
      <c r="K142" s="4"/>
      <c r="L142" s="4"/>
    </row>
    <row r="143" spans="1:12" ht="35.1" customHeight="1">
      <c r="A143" s="155"/>
      <c r="B143" s="461" t="s">
        <v>52</v>
      </c>
      <c r="C143" s="462" t="s">
        <v>73</v>
      </c>
      <c r="D143" s="200">
        <v>15</v>
      </c>
      <c r="E143" s="201">
        <v>74.821349999999995</v>
      </c>
      <c r="F143" s="201">
        <v>0.59024999999999994</v>
      </c>
      <c r="G143" s="201">
        <v>8.0373000000000001</v>
      </c>
      <c r="H143" s="201">
        <v>6.1349999999999995E-2</v>
      </c>
    </row>
    <row r="144" spans="1:12" ht="35.1" customHeight="1">
      <c r="A144" s="154"/>
      <c r="B144" s="463" t="s">
        <v>54</v>
      </c>
      <c r="C144" s="462" t="s">
        <v>342</v>
      </c>
      <c r="D144" s="200">
        <v>15</v>
      </c>
      <c r="E144" s="201">
        <v>91.7</v>
      </c>
      <c r="F144" s="201">
        <v>0.221</v>
      </c>
      <c r="G144" s="201">
        <v>8.01</v>
      </c>
      <c r="H144" s="201">
        <v>3.83</v>
      </c>
    </row>
    <row r="145" spans="1:8" ht="35.1" customHeight="1">
      <c r="A145" s="155"/>
      <c r="B145" s="463" t="s">
        <v>35</v>
      </c>
      <c r="C145" s="311"/>
      <c r="D145" s="200">
        <v>30</v>
      </c>
      <c r="E145" s="201">
        <v>72.644999999999996</v>
      </c>
      <c r="F145" s="201">
        <v>15.435</v>
      </c>
      <c r="G145" s="201">
        <v>0.46499999999999997</v>
      </c>
      <c r="H145" s="201">
        <v>2.61</v>
      </c>
    </row>
    <row r="146" spans="1:8" ht="35.1" customHeight="1">
      <c r="A146" s="156"/>
      <c r="B146" s="245" t="s">
        <v>141</v>
      </c>
      <c r="C146" s="311"/>
      <c r="D146" s="200">
        <v>100</v>
      </c>
      <c r="E146" s="201">
        <v>24.2</v>
      </c>
      <c r="F146" s="201">
        <v>6</v>
      </c>
      <c r="G146" s="201">
        <v>0.2</v>
      </c>
      <c r="H146" s="201">
        <v>0.5</v>
      </c>
    </row>
    <row r="147" spans="1:8" ht="35.1" customHeight="1">
      <c r="A147" s="157"/>
      <c r="B147" s="245" t="s">
        <v>37</v>
      </c>
      <c r="C147" s="311"/>
      <c r="D147" s="200">
        <v>70</v>
      </c>
      <c r="E147" s="201">
        <v>34.5</v>
      </c>
      <c r="F147" s="201">
        <v>6.97</v>
      </c>
      <c r="G147" s="201">
        <v>0.45</v>
      </c>
      <c r="H147" s="201">
        <v>0.52</v>
      </c>
    </row>
    <row r="148" spans="1:8" ht="18.95" customHeight="1">
      <c r="A148" s="172"/>
      <c r="B148" s="112"/>
      <c r="C148" s="112" t="s">
        <v>12</v>
      </c>
      <c r="D148" s="464"/>
      <c r="E148" s="465">
        <f>SUM(E136:E147)</f>
        <v>710.45735000000002</v>
      </c>
      <c r="F148" s="465">
        <f t="shared" ref="F148:H148" si="0">SUM(F136:F147)</f>
        <v>96.120650000000012</v>
      </c>
      <c r="G148" s="465">
        <f t="shared" si="0"/>
        <v>25.4237</v>
      </c>
      <c r="H148" s="465">
        <f t="shared" si="0"/>
        <v>26.117750000000004</v>
      </c>
    </row>
    <row r="149" spans="1:8" ht="18.95" customHeight="1">
      <c r="A149" s="466" t="s">
        <v>78</v>
      </c>
      <c r="B149" s="370"/>
      <c r="C149" s="370"/>
      <c r="D149" s="467"/>
      <c r="E149" s="468">
        <f>AVERAGE(E22,E56,E83,E115,E148)</f>
        <v>817.04642000000001</v>
      </c>
      <c r="F149" s="469">
        <f>AVERAGE(F22,F56,F83,F115,F148)</f>
        <v>100.06668000000001</v>
      </c>
      <c r="G149" s="469">
        <f>AVERAGE(G22,G56,G83,G115,G148)</f>
        <v>32.508089999999996</v>
      </c>
      <c r="H149" s="469">
        <f>AVERAGE(H22,H56,H83,H115,H148)</f>
        <v>31.555415000000004</v>
      </c>
    </row>
    <row r="150" spans="1:8" ht="18.95" customHeight="1">
      <c r="A150" s="113"/>
      <c r="B150" s="95"/>
      <c r="C150" s="372" t="s">
        <v>142</v>
      </c>
      <c r="D150" s="373"/>
      <c r="E150" s="468"/>
      <c r="F150" s="469">
        <f>(F149*4)/E149*100</f>
        <v>48.989471124541495</v>
      </c>
      <c r="G150" s="469">
        <f>(G149*9)/E149*100</f>
        <v>35.808590899890355</v>
      </c>
      <c r="H150" s="469">
        <f>(H149*4)/E149*100</f>
        <v>15.448529839956954</v>
      </c>
    </row>
    <row r="151" spans="1:8" ht="18.95" customHeight="1">
      <c r="A151" s="114"/>
      <c r="B151" s="115"/>
      <c r="C151" s="364" t="s">
        <v>80</v>
      </c>
      <c r="D151" s="365"/>
      <c r="E151" s="468" t="s">
        <v>81</v>
      </c>
      <c r="F151" s="469" t="s">
        <v>82</v>
      </c>
      <c r="G151" s="469" t="s">
        <v>83</v>
      </c>
      <c r="H151" s="469" t="s">
        <v>84</v>
      </c>
    </row>
    <row r="152" spans="1:8" ht="18.95" customHeight="1">
      <c r="A152" s="348" t="s">
        <v>13</v>
      </c>
      <c r="B152" s="348"/>
      <c r="C152" s="348"/>
      <c r="D152" s="348"/>
      <c r="E152" s="470"/>
      <c r="F152" s="470"/>
      <c r="G152" s="470"/>
      <c r="H152" s="470"/>
    </row>
    <row r="153" spans="1:8" ht="18.95" customHeight="1">
      <c r="A153" s="359" t="s">
        <v>14</v>
      </c>
      <c r="B153" s="360"/>
      <c r="C153" s="360"/>
      <c r="D153" s="360"/>
      <c r="E153" s="360"/>
      <c r="F153" s="360"/>
      <c r="G153" s="360"/>
      <c r="H153" s="361"/>
    </row>
    <row r="154" spans="1:8" ht="18.95" customHeight="1">
      <c r="A154" s="349" t="s">
        <v>15</v>
      </c>
      <c r="B154" s="350"/>
      <c r="C154" s="350"/>
      <c r="D154" s="350"/>
      <c r="E154" s="350"/>
      <c r="F154" s="350"/>
      <c r="G154" s="350"/>
      <c r="H154" s="351"/>
    </row>
    <row r="155" spans="1:8" ht="18.95" customHeight="1">
      <c r="A155" s="352" t="s">
        <v>16</v>
      </c>
      <c r="B155" s="353"/>
      <c r="C155" s="353"/>
      <c r="D155" s="353"/>
      <c r="E155" s="353"/>
      <c r="F155" s="353"/>
      <c r="G155" s="353"/>
      <c r="H155" s="354"/>
    </row>
    <row r="156" spans="1:8" ht="18.95" customHeight="1">
      <c r="A156" s="352" t="s">
        <v>17</v>
      </c>
      <c r="B156" s="353"/>
      <c r="C156" s="353"/>
      <c r="D156" s="353"/>
      <c r="E156" s="353"/>
      <c r="F156" s="353"/>
      <c r="G156" s="353"/>
      <c r="H156" s="354"/>
    </row>
    <row r="157" spans="1:8" ht="18.95" customHeight="1">
      <c r="A157" s="352" t="s">
        <v>18</v>
      </c>
      <c r="B157" s="353"/>
      <c r="C157" s="353"/>
      <c r="D157" s="353"/>
      <c r="E157" s="353"/>
      <c r="F157" s="353"/>
      <c r="G157" s="353"/>
      <c r="H157" s="354"/>
    </row>
    <row r="158" spans="1:8" ht="18.95" customHeight="1">
      <c r="A158" s="355" t="s">
        <v>19</v>
      </c>
      <c r="B158" s="356"/>
      <c r="C158" s="356"/>
      <c r="D158" s="356"/>
      <c r="E158" s="356"/>
      <c r="F158" s="356"/>
      <c r="G158" s="356"/>
      <c r="H158" s="357"/>
    </row>
    <row r="159" spans="1:8" ht="18.95" customHeight="1">
      <c r="A159" s="348" t="s">
        <v>20</v>
      </c>
      <c r="B159" s="348"/>
      <c r="C159" s="348"/>
      <c r="D159" s="348"/>
      <c r="E159" s="348"/>
      <c r="F159" s="348"/>
      <c r="G159" s="348"/>
      <c r="H159" s="348"/>
    </row>
    <row r="160" spans="1:8" ht="18.95" customHeight="1">
      <c r="A160" s="228" t="s">
        <v>21</v>
      </c>
      <c r="B160" s="84" t="s">
        <v>22</v>
      </c>
      <c r="C160" s="84"/>
      <c r="D160" s="84"/>
      <c r="E160" s="85"/>
      <c r="F160" s="85"/>
      <c r="G160" s="85"/>
      <c r="H160" s="229"/>
    </row>
    <row r="161" spans="1:8" ht="18.95" customHeight="1">
      <c r="A161" s="83" t="s">
        <v>23</v>
      </c>
      <c r="B161" s="86" t="s">
        <v>24</v>
      </c>
      <c r="C161" s="86"/>
      <c r="D161" s="86"/>
      <c r="E161" s="87"/>
      <c r="F161" s="87"/>
      <c r="G161" s="87"/>
      <c r="H161" s="88"/>
    </row>
    <row r="162" spans="1:8" ht="18.95" customHeight="1">
      <c r="A162" s="89" t="s">
        <v>25</v>
      </c>
      <c r="B162" s="90" t="s">
        <v>26</v>
      </c>
      <c r="C162" s="90"/>
      <c r="D162" s="90"/>
      <c r="E162" s="91"/>
      <c r="F162" s="91"/>
      <c r="G162" s="91"/>
      <c r="H162" s="92"/>
    </row>
    <row r="163" spans="1:8" ht="18.95" customHeight="1">
      <c r="A163" s="362"/>
      <c r="B163" s="362"/>
      <c r="C163" s="362"/>
      <c r="D163" s="362"/>
      <c r="E163" s="362"/>
      <c r="F163" s="362"/>
      <c r="G163" s="362"/>
      <c r="H163" s="362"/>
    </row>
    <row r="164" spans="1:8" ht="18.95" customHeight="1">
      <c r="A164" s="363"/>
      <c r="B164" s="363"/>
      <c r="C164" s="363"/>
      <c r="D164" s="363"/>
      <c r="E164" s="363"/>
      <c r="F164" s="363"/>
      <c r="G164" s="363"/>
      <c r="H164" s="363"/>
    </row>
    <row r="165" spans="1:8">
      <c r="A165" s="6"/>
      <c r="B165" s="6"/>
      <c r="C165" s="6"/>
      <c r="D165" s="6"/>
      <c r="E165" s="6"/>
      <c r="F165" s="6"/>
      <c r="G165" s="6"/>
      <c r="H165" s="6"/>
    </row>
  </sheetData>
  <mergeCells count="60">
    <mergeCell ref="A152:H152"/>
    <mergeCell ref="A1:B5"/>
    <mergeCell ref="C1:C8"/>
    <mergeCell ref="A6:B6"/>
    <mergeCell ref="A149:D149"/>
    <mergeCell ref="C150:D150"/>
    <mergeCell ref="C151:D151"/>
    <mergeCell ref="A34:B38"/>
    <mergeCell ref="C34:C41"/>
    <mergeCell ref="A39:B39"/>
    <mergeCell ref="A68:B72"/>
    <mergeCell ref="C68:C75"/>
    <mergeCell ref="A73:B73"/>
    <mergeCell ref="A127:B131"/>
    <mergeCell ref="C127:C134"/>
    <mergeCell ref="A132:B132"/>
    <mergeCell ref="A159:H159"/>
    <mergeCell ref="A163:H163"/>
    <mergeCell ref="A164:H164"/>
    <mergeCell ref="A153:H153"/>
    <mergeCell ref="A154:H154"/>
    <mergeCell ref="A155:H155"/>
    <mergeCell ref="A157:H157"/>
    <mergeCell ref="A158:H158"/>
    <mergeCell ref="A156:H156"/>
    <mergeCell ref="A120:H120"/>
    <mergeCell ref="A121:H121"/>
    <mergeCell ref="A122:H122"/>
    <mergeCell ref="A123:H123"/>
    <mergeCell ref="A28:H28"/>
    <mergeCell ref="A29:H29"/>
    <mergeCell ref="A30:H30"/>
    <mergeCell ref="A64:H64"/>
    <mergeCell ref="A57:H57"/>
    <mergeCell ref="A58:H58"/>
    <mergeCell ref="A84:H84"/>
    <mergeCell ref="A85:H85"/>
    <mergeCell ref="A59:H59"/>
    <mergeCell ref="A60:H60"/>
    <mergeCell ref="A61:H61"/>
    <mergeCell ref="A62:H62"/>
    <mergeCell ref="A23:H23"/>
    <mergeCell ref="A24:H24"/>
    <mergeCell ref="A25:H25"/>
    <mergeCell ref="A26:H26"/>
    <mergeCell ref="A27:H27"/>
    <mergeCell ref="A63:H63"/>
    <mergeCell ref="A86:H86"/>
    <mergeCell ref="A87:H87"/>
    <mergeCell ref="A88:H88"/>
    <mergeCell ref="A89:H89"/>
    <mergeCell ref="A119:H119"/>
    <mergeCell ref="A95:B99"/>
    <mergeCell ref="C95:C102"/>
    <mergeCell ref="A100:B100"/>
    <mergeCell ref="A90:H90"/>
    <mergeCell ref="A91:H91"/>
    <mergeCell ref="A116:H116"/>
    <mergeCell ref="A117:H117"/>
    <mergeCell ref="A118:H118"/>
  </mergeCells>
  <pageMargins left="0.25" right="0.25" top="0.75" bottom="0.75" header="0.3" footer="0.3"/>
  <pageSetup paperSize="9" scale="39" fitToHeight="0" orientation="landscape" r:id="rId1"/>
  <rowBreaks count="4" manualBreakCount="4">
    <brk id="33" max="7" man="1"/>
    <brk id="67" max="7" man="1"/>
    <brk id="94" max="7" man="1"/>
    <brk id="126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29B8-43BD-40A2-A662-31B2FC2A14D0}">
  <sheetPr>
    <pageSetUpPr fitToPage="1"/>
  </sheetPr>
  <dimension ref="A1:W163"/>
  <sheetViews>
    <sheetView tabSelected="1" topLeftCell="A137" zoomScale="80" zoomScaleNormal="80" workbookViewId="0">
      <selection activeCell="B142" sqref="B142"/>
    </sheetView>
  </sheetViews>
  <sheetFormatPr defaultColWidth="9.25" defaultRowHeight="15"/>
  <cols>
    <col min="1" max="1" width="30.625" style="2" customWidth="1"/>
    <col min="2" max="2" width="100.625" style="2" customWidth="1"/>
    <col min="3" max="3" width="120.625" style="2" customWidth="1"/>
    <col min="4" max="8" width="16.625" style="2" customWidth="1"/>
    <col min="9" max="16384" width="9.25" style="2"/>
  </cols>
  <sheetData>
    <row r="1" spans="1:8" ht="18.95" customHeight="1">
      <c r="A1" s="347" t="e" vm="1">
        <v>#VALUE!</v>
      </c>
      <c r="B1" s="347"/>
      <c r="C1" s="366" t="e" vm="2">
        <v>#VALUE!</v>
      </c>
      <c r="D1" s="18"/>
      <c r="E1" s="18"/>
      <c r="F1" s="18"/>
      <c r="G1" s="18"/>
      <c r="H1" s="18"/>
    </row>
    <row r="2" spans="1:8" ht="18.95" customHeight="1">
      <c r="A2" s="347"/>
      <c r="B2" s="347"/>
      <c r="C2" s="366"/>
      <c r="D2" s="18"/>
      <c r="E2" s="18"/>
      <c r="F2" s="18"/>
      <c r="G2" s="18"/>
      <c r="H2" s="18"/>
    </row>
    <row r="3" spans="1:8" ht="18.95" customHeight="1">
      <c r="A3" s="347"/>
      <c r="B3" s="347"/>
      <c r="C3" s="366"/>
      <c r="D3" s="18"/>
      <c r="E3" s="18"/>
      <c r="F3" s="18"/>
      <c r="G3" s="18"/>
      <c r="H3" s="18"/>
    </row>
    <row r="4" spans="1:8" ht="18.95" customHeight="1">
      <c r="A4" s="347"/>
      <c r="B4" s="347"/>
      <c r="C4" s="366"/>
      <c r="D4" s="18"/>
      <c r="E4" s="18"/>
      <c r="F4" s="18"/>
      <c r="G4" s="18"/>
      <c r="H4" s="18"/>
    </row>
    <row r="5" spans="1:8" ht="18.95" customHeight="1">
      <c r="A5" s="347"/>
      <c r="B5" s="347"/>
      <c r="C5" s="366"/>
      <c r="D5" s="18"/>
      <c r="E5" s="18"/>
      <c r="F5" s="18"/>
      <c r="G5" s="18"/>
      <c r="H5" s="18"/>
    </row>
    <row r="6" spans="1:8" ht="30">
      <c r="A6" s="368" t="s">
        <v>0</v>
      </c>
      <c r="B6" s="368"/>
      <c r="C6" s="366"/>
      <c r="D6" s="18"/>
      <c r="E6" s="18"/>
      <c r="F6" s="18"/>
      <c r="G6" s="18"/>
      <c r="H6" s="18"/>
    </row>
    <row r="7" spans="1:8" ht="30">
      <c r="A7" s="124" t="s">
        <v>1</v>
      </c>
      <c r="B7" s="124"/>
      <c r="C7" s="366"/>
      <c r="D7" s="18"/>
      <c r="E7" s="18"/>
      <c r="F7" s="18"/>
      <c r="G7" s="18"/>
      <c r="H7" s="18"/>
    </row>
    <row r="8" spans="1:8" ht="30">
      <c r="A8" s="79" t="s">
        <v>343</v>
      </c>
      <c r="B8" s="80">
        <v>46307</v>
      </c>
      <c r="C8" s="367"/>
      <c r="D8" s="82"/>
      <c r="E8" s="82"/>
      <c r="F8" s="18"/>
      <c r="G8" s="18"/>
      <c r="H8" s="18"/>
    </row>
    <row r="9" spans="1:8" s="3" customFormat="1" ht="50.1" customHeight="1">
      <c r="A9" s="471" t="s">
        <v>3</v>
      </c>
      <c r="B9" s="472" t="s">
        <v>4</v>
      </c>
      <c r="C9" s="473" t="s">
        <v>5</v>
      </c>
      <c r="D9" s="474" t="s">
        <v>6</v>
      </c>
      <c r="E9" s="474" t="s">
        <v>7</v>
      </c>
      <c r="F9" s="474" t="s">
        <v>8</v>
      </c>
      <c r="G9" s="474" t="s">
        <v>9</v>
      </c>
      <c r="H9" s="474" t="s">
        <v>10</v>
      </c>
    </row>
    <row r="10" spans="1:8" ht="35.1" customHeight="1">
      <c r="A10" s="475"/>
      <c r="B10" s="459" t="s">
        <v>344</v>
      </c>
      <c r="C10" s="441" t="s">
        <v>345</v>
      </c>
      <c r="D10" s="435">
        <v>135</v>
      </c>
      <c r="E10" s="435">
        <v>141.102</v>
      </c>
      <c r="F10" s="435">
        <v>13.788900000000002</v>
      </c>
      <c r="G10" s="435">
        <v>7.4047500000000008</v>
      </c>
      <c r="H10" s="435">
        <v>5.7105000000000006</v>
      </c>
    </row>
    <row r="11" spans="1:8" ht="35.1" customHeight="1">
      <c r="A11" s="152" t="s">
        <v>11</v>
      </c>
      <c r="B11" s="459" t="s">
        <v>346</v>
      </c>
      <c r="C11" s="440" t="s">
        <v>347</v>
      </c>
      <c r="D11" s="437">
        <v>15</v>
      </c>
      <c r="E11" s="435">
        <v>11.920199999999999</v>
      </c>
      <c r="F11" s="435">
        <v>2.04765</v>
      </c>
      <c r="G11" s="435">
        <v>0.31034999999999996</v>
      </c>
      <c r="H11" s="435">
        <v>0.36645</v>
      </c>
    </row>
    <row r="12" spans="1:8" ht="35.1" customHeight="1">
      <c r="A12" s="158"/>
      <c r="B12" s="459" t="s">
        <v>43</v>
      </c>
      <c r="C12" s="440" t="s">
        <v>44</v>
      </c>
      <c r="D12" s="439">
        <v>75</v>
      </c>
      <c r="E12" s="435">
        <v>118.125</v>
      </c>
      <c r="F12" s="435">
        <v>19.593749999999996</v>
      </c>
      <c r="G12" s="435">
        <v>3.5531250000000001</v>
      </c>
      <c r="H12" s="435">
        <v>1.7062500000000003</v>
      </c>
    </row>
    <row r="13" spans="1:8" ht="35.1" customHeight="1">
      <c r="A13" s="154"/>
      <c r="B13" s="442" t="s">
        <v>239</v>
      </c>
      <c r="C13" s="440" t="s">
        <v>348</v>
      </c>
      <c r="D13" s="439">
        <v>75</v>
      </c>
      <c r="E13" s="435">
        <v>118</v>
      </c>
      <c r="F13" s="435">
        <v>22.5</v>
      </c>
      <c r="G13" s="435">
        <v>0.75900000000000001</v>
      </c>
      <c r="H13" s="435">
        <v>3.89</v>
      </c>
    </row>
    <row r="14" spans="1:8" ht="35.1" customHeight="1">
      <c r="A14" s="154"/>
      <c r="B14" s="476" t="s">
        <v>136</v>
      </c>
      <c r="C14" s="440" t="s">
        <v>137</v>
      </c>
      <c r="D14" s="439">
        <v>100</v>
      </c>
      <c r="E14" s="435">
        <v>35.628</v>
      </c>
      <c r="F14" s="435">
        <v>9.1199999999999992</v>
      </c>
      <c r="G14" s="435">
        <v>0.1</v>
      </c>
      <c r="H14" s="435">
        <v>1.1000000000000001</v>
      </c>
    </row>
    <row r="15" spans="1:8" ht="35.1" customHeight="1">
      <c r="A15" s="154"/>
      <c r="B15" s="476" t="s">
        <v>349</v>
      </c>
      <c r="C15" s="447" t="s">
        <v>350</v>
      </c>
      <c r="D15" s="439">
        <v>100</v>
      </c>
      <c r="E15" s="435">
        <v>54.331000000000003</v>
      </c>
      <c r="F15" s="435">
        <v>11.159000000000001</v>
      </c>
      <c r="G15" s="435">
        <v>1.321</v>
      </c>
      <c r="H15" s="435">
        <v>0.59399999999999997</v>
      </c>
    </row>
    <row r="16" spans="1:8" ht="35.1" customHeight="1">
      <c r="A16" s="154"/>
      <c r="B16" s="442" t="s">
        <v>351</v>
      </c>
      <c r="C16" s="445" t="s">
        <v>352</v>
      </c>
      <c r="D16" s="439">
        <v>150</v>
      </c>
      <c r="E16" s="435">
        <v>29.587999999999997</v>
      </c>
      <c r="F16" s="435">
        <v>6.82</v>
      </c>
      <c r="G16" s="435">
        <v>0.2</v>
      </c>
      <c r="H16" s="435">
        <v>1.85</v>
      </c>
    </row>
    <row r="17" spans="1:23" ht="35.1" customHeight="1">
      <c r="A17" s="154"/>
      <c r="B17" s="477" t="s">
        <v>52</v>
      </c>
      <c r="C17" s="445" t="s">
        <v>53</v>
      </c>
      <c r="D17" s="439">
        <v>10</v>
      </c>
      <c r="E17" s="435">
        <v>49.880900000000004</v>
      </c>
      <c r="F17" s="435">
        <v>0.39350000000000002</v>
      </c>
      <c r="G17" s="435">
        <v>5.3582000000000001</v>
      </c>
      <c r="H17" s="435">
        <v>4.0899999999999999E-2</v>
      </c>
      <c r="I17" s="4"/>
      <c r="J17" s="4"/>
      <c r="K17" s="5"/>
      <c r="L17" s="5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35.1" customHeight="1">
      <c r="A18" s="154"/>
      <c r="B18" s="477" t="s">
        <v>54</v>
      </c>
      <c r="C18" s="446" t="s">
        <v>55</v>
      </c>
      <c r="D18" s="439">
        <v>15</v>
      </c>
      <c r="E18" s="435">
        <v>91.7</v>
      </c>
      <c r="F18" s="435">
        <v>0.221</v>
      </c>
      <c r="G18" s="435">
        <v>8.01</v>
      </c>
      <c r="H18" s="435">
        <v>3.83</v>
      </c>
      <c r="I18" s="4"/>
      <c r="J18" s="4"/>
      <c r="K18" s="5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35.1" customHeight="1">
      <c r="A19" s="155"/>
      <c r="B19" s="442" t="s">
        <v>35</v>
      </c>
      <c r="C19" s="447"/>
      <c r="D19" s="439">
        <v>30</v>
      </c>
      <c r="E19" s="435">
        <v>72.644999999999996</v>
      </c>
      <c r="F19" s="435">
        <v>15.435</v>
      </c>
      <c r="G19" s="435">
        <v>0.46499999999999997</v>
      </c>
      <c r="H19" s="435">
        <v>2.61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35.1" customHeight="1">
      <c r="A20" s="156"/>
      <c r="B20" s="442" t="s">
        <v>173</v>
      </c>
      <c r="C20" s="447"/>
      <c r="D20" s="439">
        <v>100</v>
      </c>
      <c r="E20" s="435">
        <v>30.236000000000001</v>
      </c>
      <c r="F20" s="435">
        <v>7.44</v>
      </c>
      <c r="G20" s="435">
        <v>0.1</v>
      </c>
      <c r="H20" s="435">
        <v>1.2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35.1" customHeight="1">
      <c r="A21" s="157"/>
      <c r="B21" s="442" t="s">
        <v>77</v>
      </c>
      <c r="C21" s="447"/>
      <c r="D21" s="439">
        <v>70</v>
      </c>
      <c r="E21" s="435">
        <v>33.653199999999998</v>
      </c>
      <c r="F21" s="435">
        <v>9.4359999999999999</v>
      </c>
      <c r="G21" s="435">
        <v>0</v>
      </c>
      <c r="H21" s="435">
        <v>0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s="3" customFormat="1" ht="18.95" customHeight="1">
      <c r="A22" s="150"/>
      <c r="B22" s="478"/>
      <c r="C22" s="479" t="s">
        <v>12</v>
      </c>
      <c r="D22" s="448"/>
      <c r="E22" s="449">
        <f>SUM(E10:E21)</f>
        <v>786.80930000000001</v>
      </c>
      <c r="F22" s="449">
        <f>SUM(F10:F21)</f>
        <v>117.95480000000001</v>
      </c>
      <c r="G22" s="449">
        <f>SUM(G10:G21)</f>
        <v>27.581424999999999</v>
      </c>
      <c r="H22" s="449">
        <f>SUM(H10:H21)</f>
        <v>22.898099999999999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8.95" customHeight="1">
      <c r="A23" s="348" t="s">
        <v>13</v>
      </c>
      <c r="B23" s="348"/>
      <c r="C23" s="348"/>
      <c r="D23" s="348"/>
      <c r="E23" s="470"/>
      <c r="F23" s="470"/>
      <c r="G23" s="470"/>
      <c r="H23" s="470"/>
    </row>
    <row r="24" spans="1:23" ht="18.95" customHeight="1">
      <c r="A24" s="480" t="s">
        <v>14</v>
      </c>
      <c r="B24" s="360"/>
      <c r="C24" s="360"/>
      <c r="D24" s="360"/>
      <c r="E24" s="360"/>
      <c r="F24" s="360"/>
      <c r="G24" s="360"/>
      <c r="H24" s="481"/>
    </row>
    <row r="25" spans="1:23" ht="18.95" customHeight="1">
      <c r="A25" s="349" t="s">
        <v>15</v>
      </c>
      <c r="B25" s="350"/>
      <c r="C25" s="350"/>
      <c r="D25" s="350"/>
      <c r="E25" s="350"/>
      <c r="F25" s="350"/>
      <c r="G25" s="350"/>
      <c r="H25" s="351"/>
    </row>
    <row r="26" spans="1:23" ht="18.95" customHeight="1">
      <c r="A26" s="352" t="s">
        <v>16</v>
      </c>
      <c r="B26" s="353"/>
      <c r="C26" s="353"/>
      <c r="D26" s="353"/>
      <c r="E26" s="353"/>
      <c r="F26" s="353"/>
      <c r="G26" s="353"/>
      <c r="H26" s="354"/>
    </row>
    <row r="27" spans="1:23" ht="18.95" customHeight="1">
      <c r="A27" s="352" t="s">
        <v>17</v>
      </c>
      <c r="B27" s="353"/>
      <c r="C27" s="353"/>
      <c r="D27" s="353"/>
      <c r="E27" s="353"/>
      <c r="F27" s="353"/>
      <c r="G27" s="353"/>
      <c r="H27" s="354"/>
    </row>
    <row r="28" spans="1:23" ht="18.95" customHeight="1">
      <c r="A28" s="352" t="s">
        <v>18</v>
      </c>
      <c r="B28" s="353"/>
      <c r="C28" s="353"/>
      <c r="D28" s="353"/>
      <c r="E28" s="353"/>
      <c r="F28" s="353"/>
      <c r="G28" s="353"/>
      <c r="H28" s="354"/>
    </row>
    <row r="29" spans="1:23" ht="18.95" customHeight="1">
      <c r="A29" s="355" t="s">
        <v>19</v>
      </c>
      <c r="B29" s="356"/>
      <c r="C29" s="356"/>
      <c r="D29" s="356"/>
      <c r="E29" s="356"/>
      <c r="F29" s="356"/>
      <c r="G29" s="356"/>
      <c r="H29" s="357"/>
    </row>
    <row r="30" spans="1:23" ht="18.95" customHeight="1">
      <c r="A30" s="348" t="s">
        <v>20</v>
      </c>
      <c r="B30" s="348"/>
      <c r="C30" s="348"/>
      <c r="D30" s="348"/>
      <c r="E30" s="348"/>
      <c r="F30" s="348"/>
      <c r="G30" s="348"/>
      <c r="H30" s="348"/>
    </row>
    <row r="31" spans="1:23" ht="18.95" customHeight="1">
      <c r="A31" s="482" t="s">
        <v>21</v>
      </c>
      <c r="B31" s="84" t="s">
        <v>22</v>
      </c>
      <c r="C31" s="84"/>
      <c r="D31" s="84"/>
      <c r="E31" s="85"/>
      <c r="F31" s="85"/>
      <c r="G31" s="85"/>
      <c r="H31" s="483"/>
    </row>
    <row r="32" spans="1:23" ht="18.95" customHeight="1">
      <c r="A32" s="83" t="s">
        <v>23</v>
      </c>
      <c r="B32" s="86" t="s">
        <v>24</v>
      </c>
      <c r="C32" s="86"/>
      <c r="D32" s="86"/>
      <c r="E32" s="87"/>
      <c r="F32" s="87"/>
      <c r="G32" s="87"/>
      <c r="H32" s="88"/>
    </row>
    <row r="33" spans="1:23" ht="18.95" customHeight="1">
      <c r="A33" s="89" t="s">
        <v>25</v>
      </c>
      <c r="B33" s="90" t="s">
        <v>26</v>
      </c>
      <c r="C33" s="90"/>
      <c r="D33" s="90"/>
      <c r="E33" s="91"/>
      <c r="F33" s="91"/>
      <c r="G33" s="91"/>
      <c r="H33" s="92"/>
    </row>
    <row r="34" spans="1:23" ht="18.95" customHeight="1">
      <c r="A34" s="347" t="e" vm="1">
        <v>#VALUE!</v>
      </c>
      <c r="B34" s="347"/>
      <c r="C34" s="366" t="e" vm="2">
        <v>#VALUE!</v>
      </c>
      <c r="D34" s="18"/>
      <c r="E34" s="18"/>
      <c r="F34" s="18"/>
      <c r="G34" s="18"/>
      <c r="H34" s="18"/>
    </row>
    <row r="35" spans="1:23" ht="18.95" customHeight="1">
      <c r="A35" s="347"/>
      <c r="B35" s="347"/>
      <c r="C35" s="366"/>
      <c r="D35" s="18"/>
      <c r="E35" s="18"/>
      <c r="F35" s="18"/>
      <c r="G35" s="18"/>
      <c r="H35" s="18"/>
    </row>
    <row r="36" spans="1:23" ht="18.95" customHeight="1">
      <c r="A36" s="347"/>
      <c r="B36" s="347"/>
      <c r="C36" s="366"/>
      <c r="D36" s="18"/>
      <c r="E36" s="18"/>
      <c r="F36" s="18"/>
      <c r="G36" s="18"/>
      <c r="H36" s="18"/>
    </row>
    <row r="37" spans="1:23" ht="18.95" customHeight="1">
      <c r="A37" s="347"/>
      <c r="B37" s="347"/>
      <c r="C37" s="366"/>
      <c r="D37" s="18"/>
      <c r="E37" s="18"/>
      <c r="F37" s="18"/>
      <c r="G37" s="18"/>
      <c r="H37" s="18"/>
    </row>
    <row r="38" spans="1:23" ht="18.95" customHeight="1">
      <c r="A38" s="347"/>
      <c r="B38" s="347"/>
      <c r="C38" s="366"/>
      <c r="D38" s="18"/>
      <c r="E38" s="18"/>
      <c r="F38" s="18"/>
      <c r="G38" s="18"/>
      <c r="H38" s="18"/>
    </row>
    <row r="39" spans="1:23" ht="30">
      <c r="A39" s="368" t="s">
        <v>0</v>
      </c>
      <c r="B39" s="368"/>
      <c r="C39" s="366"/>
      <c r="D39" s="18"/>
      <c r="E39" s="18"/>
      <c r="F39" s="18"/>
      <c r="G39" s="18"/>
      <c r="H39" s="18"/>
    </row>
    <row r="40" spans="1:23" ht="30">
      <c r="A40" s="124" t="s">
        <v>1</v>
      </c>
      <c r="B40" s="124"/>
      <c r="C40" s="366"/>
      <c r="D40" s="18"/>
      <c r="E40" s="18"/>
      <c r="F40" s="18"/>
      <c r="G40" s="18"/>
      <c r="H40" s="18"/>
    </row>
    <row r="41" spans="1:23" ht="30">
      <c r="A41" s="79" t="str">
        <f>A8</f>
        <v>42. nädal</v>
      </c>
      <c r="B41" s="80">
        <f>B8+1</f>
        <v>46308</v>
      </c>
      <c r="C41" s="367"/>
      <c r="D41" s="82"/>
      <c r="E41" s="82"/>
      <c r="F41" s="18"/>
      <c r="G41" s="18"/>
      <c r="H41" s="18"/>
    </row>
    <row r="42" spans="1:23" ht="50.1" customHeight="1">
      <c r="A42" s="471" t="s">
        <v>27</v>
      </c>
      <c r="B42" s="472" t="s">
        <v>4</v>
      </c>
      <c r="C42" s="473" t="s">
        <v>5</v>
      </c>
      <c r="D42" s="474" t="s">
        <v>6</v>
      </c>
      <c r="E42" s="474" t="s">
        <v>7</v>
      </c>
      <c r="F42" s="474" t="s">
        <v>8</v>
      </c>
      <c r="G42" s="474" t="s">
        <v>9</v>
      </c>
      <c r="H42" s="474" t="s">
        <v>10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35.1" customHeight="1">
      <c r="A43" s="484"/>
      <c r="B43" s="457" t="s">
        <v>353</v>
      </c>
      <c r="C43" s="434" t="s">
        <v>354</v>
      </c>
      <c r="D43" s="435">
        <v>135</v>
      </c>
      <c r="E43" s="435">
        <v>212.09</v>
      </c>
      <c r="F43" s="435">
        <v>8.6300000000000008</v>
      </c>
      <c r="G43" s="435">
        <v>14.04</v>
      </c>
      <c r="H43" s="435">
        <v>12.64</v>
      </c>
      <c r="I43" s="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35.1" customHeight="1">
      <c r="A44" s="152" t="s">
        <v>11</v>
      </c>
      <c r="B44" s="457" t="s">
        <v>355</v>
      </c>
      <c r="C44" s="485" t="s">
        <v>356</v>
      </c>
      <c r="D44" s="437">
        <v>15</v>
      </c>
      <c r="E44" s="435">
        <v>16.102350000000001</v>
      </c>
      <c r="F44" s="435">
        <v>1.4410499999999999</v>
      </c>
      <c r="G44" s="435">
        <v>0.96899999999999997</v>
      </c>
      <c r="H44" s="435">
        <v>0.49964999999999998</v>
      </c>
      <c r="I44" s="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35.1" customHeight="1">
      <c r="A45" s="158"/>
      <c r="B45" s="459" t="s">
        <v>63</v>
      </c>
      <c r="C45" s="434"/>
      <c r="D45" s="439">
        <v>75</v>
      </c>
      <c r="E45" s="435">
        <v>54.4</v>
      </c>
      <c r="F45" s="435">
        <v>11.6</v>
      </c>
      <c r="G45" s="435">
        <v>7.4999999999999997E-2</v>
      </c>
      <c r="H45" s="435">
        <v>1.42</v>
      </c>
      <c r="I45" s="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35.1" customHeight="1">
      <c r="A46" s="158"/>
      <c r="B46" s="442" t="s">
        <v>45</v>
      </c>
      <c r="C46" s="440" t="s">
        <v>46</v>
      </c>
      <c r="D46" s="439">
        <v>75</v>
      </c>
      <c r="E46" s="435">
        <v>66</v>
      </c>
      <c r="F46" s="435">
        <v>12.6</v>
      </c>
      <c r="G46" s="435">
        <v>0.46700000000000003</v>
      </c>
      <c r="H46" s="435">
        <v>2.27</v>
      </c>
      <c r="I46" s="4"/>
    </row>
    <row r="47" spans="1:23" s="8" customFormat="1" ht="35.1" customHeight="1">
      <c r="A47" s="158"/>
      <c r="B47" s="476" t="s">
        <v>357</v>
      </c>
      <c r="C47" s="440" t="s">
        <v>264</v>
      </c>
      <c r="D47" s="439">
        <v>100</v>
      </c>
      <c r="E47" s="435">
        <v>79.8</v>
      </c>
      <c r="F47" s="435">
        <v>11.2</v>
      </c>
      <c r="G47" s="435">
        <v>1.66</v>
      </c>
      <c r="H47" s="435">
        <v>1.87</v>
      </c>
      <c r="J47" s="9"/>
      <c r="K47" s="9"/>
      <c r="L47" s="9"/>
      <c r="M47" s="9"/>
      <c r="N47" s="9"/>
      <c r="O47" s="9"/>
      <c r="P47" s="9"/>
    </row>
    <row r="48" spans="1:23" s="8" customFormat="1" ht="35.1" customHeight="1">
      <c r="A48" s="158"/>
      <c r="B48" s="476" t="s">
        <v>69</v>
      </c>
      <c r="C48" s="440" t="s">
        <v>358</v>
      </c>
      <c r="D48" s="439">
        <v>100</v>
      </c>
      <c r="E48" s="435">
        <v>40.703000000000003</v>
      </c>
      <c r="F48" s="435">
        <v>9.1300000000000008</v>
      </c>
      <c r="G48" s="435">
        <v>0.247</v>
      </c>
      <c r="H48" s="435">
        <v>1.72</v>
      </c>
      <c r="I48" s="10"/>
      <c r="J48" s="9"/>
      <c r="K48" s="9"/>
      <c r="L48" s="9"/>
      <c r="M48" s="9"/>
      <c r="N48" s="9"/>
      <c r="O48" s="9"/>
      <c r="P48" s="11"/>
    </row>
    <row r="49" spans="1:22" s="8" customFormat="1" ht="35.1" customHeight="1">
      <c r="A49" s="158"/>
      <c r="B49" s="442" t="s">
        <v>359</v>
      </c>
      <c r="C49" s="440" t="s">
        <v>360</v>
      </c>
      <c r="D49" s="439">
        <v>150</v>
      </c>
      <c r="E49" s="435">
        <v>50.365199999999994</v>
      </c>
      <c r="F49" s="435">
        <v>11.258000000000001</v>
      </c>
      <c r="G49" s="435">
        <v>0.56999999999999995</v>
      </c>
      <c r="H49" s="435">
        <v>2.0699999999999998</v>
      </c>
      <c r="I49" s="10"/>
      <c r="J49" s="9"/>
      <c r="K49" s="9"/>
      <c r="L49" s="9"/>
      <c r="M49" s="9"/>
      <c r="N49" s="9"/>
      <c r="O49" s="9"/>
      <c r="P49" s="9"/>
    </row>
    <row r="50" spans="1:22" ht="35.1" customHeight="1">
      <c r="A50" s="158"/>
      <c r="B50" s="444" t="s">
        <v>52</v>
      </c>
      <c r="C50" s="445" t="s">
        <v>53</v>
      </c>
      <c r="D50" s="439">
        <v>10</v>
      </c>
      <c r="E50" s="435">
        <v>49.880900000000004</v>
      </c>
      <c r="F50" s="435">
        <v>0.39350000000000002</v>
      </c>
      <c r="G50" s="435">
        <v>5.3582000000000001</v>
      </c>
      <c r="H50" s="435">
        <v>4.0899999999999999E-2</v>
      </c>
      <c r="J50" s="6"/>
      <c r="K50" s="6"/>
      <c r="L50" s="6"/>
      <c r="M50" s="6"/>
      <c r="N50" s="6"/>
      <c r="O50" s="6"/>
      <c r="P50" s="6"/>
    </row>
    <row r="51" spans="1:22" ht="35.1" customHeight="1">
      <c r="A51" s="154"/>
      <c r="B51" s="444" t="s">
        <v>54</v>
      </c>
      <c r="C51" s="446" t="s">
        <v>55</v>
      </c>
      <c r="D51" s="439">
        <v>15</v>
      </c>
      <c r="E51" s="435">
        <v>91.7</v>
      </c>
      <c r="F51" s="435">
        <v>0.221</v>
      </c>
      <c r="G51" s="435">
        <v>8.01</v>
      </c>
      <c r="H51" s="435">
        <v>3.83</v>
      </c>
      <c r="J51" s="6"/>
      <c r="K51" s="6"/>
      <c r="L51" s="6"/>
      <c r="M51" s="6"/>
      <c r="N51" s="5"/>
      <c r="O51" s="6"/>
      <c r="P51" s="6"/>
    </row>
    <row r="52" spans="1:22" ht="35.1" customHeight="1">
      <c r="A52" s="155"/>
      <c r="B52" s="442" t="s">
        <v>35</v>
      </c>
      <c r="C52" s="486"/>
      <c r="D52" s="439">
        <v>30</v>
      </c>
      <c r="E52" s="435">
        <v>72.644999999999996</v>
      </c>
      <c r="F52" s="435">
        <v>15.435</v>
      </c>
      <c r="G52" s="435">
        <v>0.46499999999999997</v>
      </c>
      <c r="H52" s="435">
        <v>2.61</v>
      </c>
      <c r="L52" s="12"/>
      <c r="M52" s="13"/>
      <c r="N52" s="13"/>
      <c r="O52" s="13"/>
      <c r="P52" s="13"/>
      <c r="Q52" s="13"/>
    </row>
    <row r="53" spans="1:22" ht="35.1" customHeight="1">
      <c r="A53" s="156"/>
      <c r="B53" s="442" t="s">
        <v>111</v>
      </c>
      <c r="C53" s="447"/>
      <c r="D53" s="439">
        <v>100</v>
      </c>
      <c r="E53" s="435">
        <v>35.628</v>
      </c>
      <c r="F53" s="435">
        <v>9.1199999999999992</v>
      </c>
      <c r="G53" s="435">
        <v>0.1</v>
      </c>
      <c r="H53" s="435">
        <v>1.1000000000000001</v>
      </c>
      <c r="O53" s="6"/>
      <c r="P53" s="6"/>
      <c r="Q53" s="6"/>
      <c r="R53" s="6"/>
      <c r="S53" s="6"/>
      <c r="T53" s="6"/>
      <c r="U53" s="6"/>
      <c r="V53" s="6"/>
    </row>
    <row r="54" spans="1:22" ht="35.1" customHeight="1">
      <c r="A54" s="157"/>
      <c r="B54" s="442" t="s">
        <v>57</v>
      </c>
      <c r="C54" s="447"/>
      <c r="D54" s="439">
        <v>70</v>
      </c>
      <c r="E54" s="435">
        <v>27.983199999999997</v>
      </c>
      <c r="F54" s="435">
        <v>8.3579999999999988</v>
      </c>
      <c r="G54" s="435">
        <v>0</v>
      </c>
      <c r="H54" s="435">
        <v>0.21</v>
      </c>
      <c r="O54" s="6"/>
      <c r="P54" s="6"/>
      <c r="Q54" s="6"/>
      <c r="R54" s="6"/>
      <c r="S54" s="6"/>
      <c r="T54" s="6"/>
      <c r="U54" s="6"/>
      <c r="V54" s="6"/>
    </row>
    <row r="55" spans="1:22" s="3" customFormat="1" ht="18.95" customHeight="1">
      <c r="A55" s="150"/>
      <c r="B55" s="478"/>
      <c r="C55" s="479" t="s">
        <v>12</v>
      </c>
      <c r="D55" s="448"/>
      <c r="E55" s="449">
        <f>SUM(E43:E54)</f>
        <v>797.29765000000009</v>
      </c>
      <c r="F55" s="449">
        <f>SUM(F43:F54)</f>
        <v>99.386550000000028</v>
      </c>
      <c r="G55" s="449">
        <f>SUM(G43:G54)</f>
        <v>31.961200000000002</v>
      </c>
      <c r="H55" s="449">
        <f>SUM(H43:H54)</f>
        <v>30.280550000000005</v>
      </c>
      <c r="O55" s="7"/>
      <c r="P55" s="7"/>
      <c r="Q55" s="7"/>
      <c r="R55" s="7"/>
      <c r="S55" s="7"/>
      <c r="T55" s="7"/>
      <c r="U55" s="7"/>
      <c r="V55" s="7"/>
    </row>
    <row r="56" spans="1:22" ht="18.95" customHeight="1">
      <c r="A56" s="348" t="s">
        <v>13</v>
      </c>
      <c r="B56" s="348"/>
      <c r="C56" s="348"/>
      <c r="D56" s="348"/>
      <c r="E56" s="470"/>
      <c r="F56" s="470"/>
      <c r="G56" s="470"/>
      <c r="H56" s="470"/>
    </row>
    <row r="57" spans="1:22" ht="18.95" customHeight="1">
      <c r="A57" s="480" t="s">
        <v>14</v>
      </c>
      <c r="B57" s="360"/>
      <c r="C57" s="360"/>
      <c r="D57" s="360"/>
      <c r="E57" s="360"/>
      <c r="F57" s="360"/>
      <c r="G57" s="360"/>
      <c r="H57" s="481"/>
    </row>
    <row r="58" spans="1:22" ht="18.95" customHeight="1">
      <c r="A58" s="349" t="s">
        <v>15</v>
      </c>
      <c r="B58" s="350"/>
      <c r="C58" s="350"/>
      <c r="D58" s="350"/>
      <c r="E58" s="350"/>
      <c r="F58" s="350"/>
      <c r="G58" s="350"/>
      <c r="H58" s="351"/>
    </row>
    <row r="59" spans="1:22" ht="18.95" customHeight="1">
      <c r="A59" s="352" t="s">
        <v>16</v>
      </c>
      <c r="B59" s="353"/>
      <c r="C59" s="353"/>
      <c r="D59" s="353"/>
      <c r="E59" s="353"/>
      <c r="F59" s="353"/>
      <c r="G59" s="353"/>
      <c r="H59" s="354"/>
    </row>
    <row r="60" spans="1:22" ht="18.95" customHeight="1">
      <c r="A60" s="352" t="s">
        <v>17</v>
      </c>
      <c r="B60" s="353"/>
      <c r="C60" s="353"/>
      <c r="D60" s="353"/>
      <c r="E60" s="353"/>
      <c r="F60" s="353"/>
      <c r="G60" s="353"/>
      <c r="H60" s="354"/>
    </row>
    <row r="61" spans="1:22" ht="18.95" customHeight="1">
      <c r="A61" s="352" t="s">
        <v>18</v>
      </c>
      <c r="B61" s="353"/>
      <c r="C61" s="353"/>
      <c r="D61" s="353"/>
      <c r="E61" s="353"/>
      <c r="F61" s="353"/>
      <c r="G61" s="353"/>
      <c r="H61" s="354"/>
    </row>
    <row r="62" spans="1:22" ht="18.95" customHeight="1">
      <c r="A62" s="355" t="s">
        <v>19</v>
      </c>
      <c r="B62" s="356"/>
      <c r="C62" s="356"/>
      <c r="D62" s="356"/>
      <c r="E62" s="356"/>
      <c r="F62" s="356"/>
      <c r="G62" s="356"/>
      <c r="H62" s="357"/>
    </row>
    <row r="63" spans="1:22" ht="18.95" customHeight="1">
      <c r="A63" s="348" t="s">
        <v>20</v>
      </c>
      <c r="B63" s="348"/>
      <c r="C63" s="348"/>
      <c r="D63" s="348"/>
      <c r="E63" s="348"/>
      <c r="F63" s="348"/>
      <c r="G63" s="348"/>
      <c r="H63" s="348"/>
    </row>
    <row r="64" spans="1:22" ht="18.95" customHeight="1">
      <c r="A64" s="482" t="s">
        <v>21</v>
      </c>
      <c r="B64" s="84" t="s">
        <v>22</v>
      </c>
      <c r="C64" s="84"/>
      <c r="D64" s="84"/>
      <c r="E64" s="85"/>
      <c r="F64" s="85"/>
      <c r="G64" s="85"/>
      <c r="H64" s="483"/>
    </row>
    <row r="65" spans="1:22" ht="18.95" customHeight="1">
      <c r="A65" s="83" t="s">
        <v>23</v>
      </c>
      <c r="B65" s="86" t="s">
        <v>24</v>
      </c>
      <c r="C65" s="86"/>
      <c r="D65" s="86"/>
      <c r="E65" s="87"/>
      <c r="F65" s="87"/>
      <c r="G65" s="87"/>
      <c r="H65" s="88"/>
    </row>
    <row r="66" spans="1:22" ht="18.95" customHeight="1">
      <c r="A66" s="89" t="s">
        <v>25</v>
      </c>
      <c r="B66" s="90" t="s">
        <v>26</v>
      </c>
      <c r="C66" s="90"/>
      <c r="D66" s="90"/>
      <c r="E66" s="91"/>
      <c r="F66" s="91"/>
      <c r="G66" s="91"/>
      <c r="H66" s="92"/>
    </row>
    <row r="67" spans="1:22" ht="18.95" customHeight="1">
      <c r="A67" s="347" t="e" vm="1">
        <v>#VALUE!</v>
      </c>
      <c r="B67" s="347"/>
      <c r="C67" s="366" t="e" vm="2">
        <v>#VALUE!</v>
      </c>
      <c r="D67" s="18"/>
      <c r="E67" s="18"/>
      <c r="F67" s="18"/>
      <c r="G67" s="18"/>
      <c r="H67" s="18"/>
    </row>
    <row r="68" spans="1:22" ht="18.95" customHeight="1">
      <c r="A68" s="347"/>
      <c r="B68" s="347"/>
      <c r="C68" s="366"/>
      <c r="D68" s="18"/>
      <c r="E68" s="18"/>
      <c r="F68" s="18"/>
      <c r="G68" s="18"/>
      <c r="H68" s="18"/>
    </row>
    <row r="69" spans="1:22" ht="18.95" customHeight="1">
      <c r="A69" s="347"/>
      <c r="B69" s="347"/>
      <c r="C69" s="366"/>
      <c r="D69" s="18"/>
      <c r="E69" s="18"/>
      <c r="F69" s="18"/>
      <c r="G69" s="18"/>
      <c r="H69" s="18"/>
    </row>
    <row r="70" spans="1:22" ht="18.95" customHeight="1">
      <c r="A70" s="347"/>
      <c r="B70" s="347"/>
      <c r="C70" s="366"/>
      <c r="D70" s="18"/>
      <c r="E70" s="18"/>
      <c r="F70" s="18"/>
      <c r="G70" s="18"/>
      <c r="H70" s="18"/>
    </row>
    <row r="71" spans="1:22" ht="18.95" customHeight="1">
      <c r="A71" s="347"/>
      <c r="B71" s="347"/>
      <c r="C71" s="366"/>
      <c r="D71" s="18"/>
      <c r="E71" s="18"/>
      <c r="F71" s="18"/>
      <c r="G71" s="18"/>
      <c r="H71" s="18"/>
    </row>
    <row r="72" spans="1:22" ht="30">
      <c r="A72" s="368" t="s">
        <v>0</v>
      </c>
      <c r="B72" s="368"/>
      <c r="C72" s="366"/>
      <c r="D72" s="18"/>
      <c r="E72" s="18"/>
      <c r="F72" s="18"/>
      <c r="G72" s="18"/>
      <c r="H72" s="18"/>
    </row>
    <row r="73" spans="1:22" ht="30">
      <c r="A73" s="124" t="s">
        <v>1</v>
      </c>
      <c r="B73" s="124"/>
      <c r="C73" s="366"/>
      <c r="D73" s="18"/>
      <c r="E73" s="18"/>
      <c r="F73" s="18"/>
      <c r="G73" s="18"/>
      <c r="H73" s="18"/>
    </row>
    <row r="74" spans="1:22" ht="30">
      <c r="A74" s="79" t="str">
        <f>A8</f>
        <v>42. nädal</v>
      </c>
      <c r="B74" s="80">
        <f>B8+2</f>
        <v>46309</v>
      </c>
      <c r="C74" s="367"/>
      <c r="D74" s="82"/>
      <c r="E74" s="82"/>
      <c r="F74" s="18"/>
      <c r="G74" s="18"/>
      <c r="H74" s="18"/>
    </row>
    <row r="75" spans="1:22" ht="50.1" customHeight="1">
      <c r="A75" s="471" t="s">
        <v>28</v>
      </c>
      <c r="B75" s="472" t="s">
        <v>4</v>
      </c>
      <c r="C75" s="473" t="s">
        <v>5</v>
      </c>
      <c r="D75" s="474" t="s">
        <v>6</v>
      </c>
      <c r="E75" s="474" t="s">
        <v>7</v>
      </c>
      <c r="F75" s="474" t="s">
        <v>8</v>
      </c>
      <c r="G75" s="474" t="s">
        <v>9</v>
      </c>
      <c r="H75" s="474" t="s">
        <v>10</v>
      </c>
      <c r="O75" s="6"/>
      <c r="P75" s="6"/>
      <c r="Q75" s="6"/>
      <c r="R75" s="6"/>
      <c r="S75" s="6"/>
      <c r="T75" s="6"/>
      <c r="U75" s="6"/>
      <c r="V75" s="6"/>
    </row>
    <row r="76" spans="1:22" s="3" customFormat="1" ht="35.1" customHeight="1">
      <c r="A76" s="487"/>
      <c r="B76" s="488" t="s">
        <v>361</v>
      </c>
      <c r="C76" s="489" t="s">
        <v>362</v>
      </c>
      <c r="D76" s="435">
        <v>350</v>
      </c>
      <c r="E76" s="435">
        <v>249</v>
      </c>
      <c r="F76" s="435">
        <v>23.6</v>
      </c>
      <c r="G76" s="435">
        <v>8.85</v>
      </c>
      <c r="H76" s="435">
        <v>16.3</v>
      </c>
      <c r="J76" s="7"/>
      <c r="K76" s="7"/>
      <c r="L76" s="7"/>
      <c r="M76" s="7"/>
      <c r="N76" s="7"/>
      <c r="O76" s="7"/>
      <c r="P76" s="14"/>
      <c r="Q76" s="14"/>
      <c r="R76" s="14"/>
      <c r="S76" s="14"/>
      <c r="T76" s="7"/>
      <c r="U76" s="7"/>
      <c r="V76" s="7"/>
    </row>
    <row r="77" spans="1:22" s="3" customFormat="1" ht="35.1" customHeight="1">
      <c r="A77" s="152" t="s">
        <v>11</v>
      </c>
      <c r="B77" s="488" t="s">
        <v>363</v>
      </c>
      <c r="C77" s="489" t="s">
        <v>364</v>
      </c>
      <c r="D77" s="437">
        <v>50</v>
      </c>
      <c r="E77" s="435">
        <v>29.5</v>
      </c>
      <c r="F77" s="435">
        <v>4.16</v>
      </c>
      <c r="G77" s="435">
        <v>0.66500000000000004</v>
      </c>
      <c r="H77" s="435">
        <v>1.2</v>
      </c>
      <c r="J77" s="7"/>
      <c r="K77" s="7"/>
      <c r="L77" s="7"/>
      <c r="M77" s="7"/>
      <c r="N77" s="7"/>
      <c r="O77" s="7"/>
      <c r="P77" s="14"/>
      <c r="Q77" s="14"/>
      <c r="R77" s="14"/>
      <c r="S77" s="14"/>
      <c r="T77" s="7"/>
      <c r="U77" s="7"/>
      <c r="V77" s="7"/>
    </row>
    <row r="78" spans="1:22" s="3" customFormat="1" ht="35.1" customHeight="1">
      <c r="A78" s="152"/>
      <c r="B78" s="488" t="s">
        <v>365</v>
      </c>
      <c r="C78" s="441" t="s">
        <v>366</v>
      </c>
      <c r="D78" s="437">
        <v>180</v>
      </c>
      <c r="E78" s="435">
        <v>241</v>
      </c>
      <c r="F78" s="435">
        <v>29</v>
      </c>
      <c r="G78" s="435">
        <v>10.4</v>
      </c>
      <c r="H78" s="435">
        <v>7.39</v>
      </c>
      <c r="J78" s="7"/>
      <c r="K78" s="7"/>
      <c r="L78" s="7"/>
      <c r="M78" s="7"/>
      <c r="N78" s="7"/>
      <c r="O78" s="7"/>
      <c r="P78" s="14"/>
      <c r="Q78" s="14"/>
      <c r="R78" s="14"/>
      <c r="S78" s="14"/>
      <c r="T78" s="7"/>
      <c r="U78" s="7"/>
      <c r="V78" s="7"/>
    </row>
    <row r="79" spans="1:22" s="3" customFormat="1" ht="35.1" customHeight="1">
      <c r="A79" s="182"/>
      <c r="B79" s="442" t="s">
        <v>35</v>
      </c>
      <c r="C79" s="490"/>
      <c r="D79" s="439">
        <v>30</v>
      </c>
      <c r="E79" s="435">
        <v>72.644999999999996</v>
      </c>
      <c r="F79" s="435">
        <v>15.435</v>
      </c>
      <c r="G79" s="435">
        <v>0.46499999999999997</v>
      </c>
      <c r="H79" s="435">
        <v>2.61</v>
      </c>
      <c r="J79" s="7"/>
      <c r="K79" s="7"/>
      <c r="L79" s="7"/>
      <c r="M79" s="7"/>
      <c r="N79" s="7"/>
      <c r="O79" s="7"/>
      <c r="P79" s="14"/>
      <c r="Q79" s="14"/>
      <c r="R79" s="14"/>
      <c r="S79" s="14"/>
      <c r="T79" s="7"/>
      <c r="U79" s="7"/>
      <c r="V79" s="7"/>
    </row>
    <row r="80" spans="1:22" s="3" customFormat="1" ht="35.1" customHeight="1">
      <c r="A80" s="183"/>
      <c r="B80" s="450" t="s">
        <v>36</v>
      </c>
      <c r="C80" s="490"/>
      <c r="D80" s="439">
        <v>100</v>
      </c>
      <c r="E80" s="435">
        <v>32.4</v>
      </c>
      <c r="F80" s="435">
        <v>8.5</v>
      </c>
      <c r="G80" s="435">
        <v>0.2</v>
      </c>
      <c r="H80" s="435">
        <v>0.6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0" ht="35.1" customHeight="1">
      <c r="A81" s="157"/>
      <c r="B81" s="442" t="s">
        <v>77</v>
      </c>
      <c r="C81" s="447"/>
      <c r="D81" s="439">
        <v>70</v>
      </c>
      <c r="E81" s="435">
        <v>33.653199999999998</v>
      </c>
      <c r="F81" s="435">
        <v>9.4359999999999999</v>
      </c>
      <c r="G81" s="435">
        <v>0</v>
      </c>
      <c r="H81" s="435">
        <v>0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s="3" customFormat="1" ht="18.95" customHeight="1">
      <c r="A82" s="150"/>
      <c r="B82" s="478"/>
      <c r="C82" s="479" t="s">
        <v>12</v>
      </c>
      <c r="D82" s="451"/>
      <c r="E82" s="452">
        <f>SUM(E76:E81)</f>
        <v>658.19819999999993</v>
      </c>
      <c r="F82" s="452">
        <f>SUM(F76:F81)</f>
        <v>90.131</v>
      </c>
      <c r="G82" s="452">
        <f>SUM(G76:G81)</f>
        <v>20.58</v>
      </c>
      <c r="H82" s="452">
        <f>SUM(H76:H81)</f>
        <v>28.1</v>
      </c>
      <c r="J82" s="12"/>
      <c r="K82" s="13"/>
      <c r="L82" s="13"/>
      <c r="M82" s="13"/>
      <c r="N82" s="13"/>
      <c r="O82" s="13"/>
    </row>
    <row r="83" spans="1:20" ht="18.95" customHeight="1">
      <c r="A83" s="348" t="s">
        <v>13</v>
      </c>
      <c r="B83" s="348"/>
      <c r="C83" s="348"/>
      <c r="D83" s="348"/>
      <c r="E83" s="470"/>
      <c r="F83" s="470"/>
      <c r="G83" s="470"/>
      <c r="H83" s="470"/>
    </row>
    <row r="84" spans="1:20" ht="18.95" customHeight="1">
      <c r="A84" s="480" t="s">
        <v>14</v>
      </c>
      <c r="B84" s="360"/>
      <c r="C84" s="360"/>
      <c r="D84" s="360"/>
      <c r="E84" s="360"/>
      <c r="F84" s="360"/>
      <c r="G84" s="360"/>
      <c r="H84" s="481"/>
    </row>
    <row r="85" spans="1:20" ht="18.95" customHeight="1">
      <c r="A85" s="349" t="s">
        <v>15</v>
      </c>
      <c r="B85" s="350"/>
      <c r="C85" s="350"/>
      <c r="D85" s="350"/>
      <c r="E85" s="350"/>
      <c r="F85" s="350"/>
      <c r="G85" s="350"/>
      <c r="H85" s="351"/>
    </row>
    <row r="86" spans="1:20" ht="18.95" customHeight="1">
      <c r="A86" s="352" t="s">
        <v>16</v>
      </c>
      <c r="B86" s="353"/>
      <c r="C86" s="353"/>
      <c r="D86" s="353"/>
      <c r="E86" s="353"/>
      <c r="F86" s="353"/>
      <c r="G86" s="353"/>
      <c r="H86" s="354"/>
    </row>
    <row r="87" spans="1:20" ht="18.95" customHeight="1">
      <c r="A87" s="352" t="s">
        <v>17</v>
      </c>
      <c r="B87" s="353"/>
      <c r="C87" s="353"/>
      <c r="D87" s="353"/>
      <c r="E87" s="353"/>
      <c r="F87" s="353"/>
      <c r="G87" s="353"/>
      <c r="H87" s="354"/>
    </row>
    <row r="88" spans="1:20" ht="18.95" customHeight="1">
      <c r="A88" s="352" t="s">
        <v>18</v>
      </c>
      <c r="B88" s="353"/>
      <c r="C88" s="353"/>
      <c r="D88" s="353"/>
      <c r="E88" s="353"/>
      <c r="F88" s="353"/>
      <c r="G88" s="353"/>
      <c r="H88" s="354"/>
    </row>
    <row r="89" spans="1:20" ht="18.95" customHeight="1">
      <c r="A89" s="355" t="s">
        <v>19</v>
      </c>
      <c r="B89" s="356"/>
      <c r="C89" s="356"/>
      <c r="D89" s="356"/>
      <c r="E89" s="356"/>
      <c r="F89" s="356"/>
      <c r="G89" s="356"/>
      <c r="H89" s="357"/>
    </row>
    <row r="90" spans="1:20" ht="18.95" customHeight="1">
      <c r="A90" s="348" t="s">
        <v>20</v>
      </c>
      <c r="B90" s="348"/>
      <c r="C90" s="348"/>
      <c r="D90" s="348"/>
      <c r="E90" s="348"/>
      <c r="F90" s="348"/>
      <c r="G90" s="348"/>
      <c r="H90" s="348"/>
    </row>
    <row r="91" spans="1:20" ht="18.95" customHeight="1">
      <c r="A91" s="482" t="s">
        <v>21</v>
      </c>
      <c r="B91" s="84" t="s">
        <v>22</v>
      </c>
      <c r="C91" s="84"/>
      <c r="D91" s="84"/>
      <c r="E91" s="85"/>
      <c r="F91" s="85"/>
      <c r="G91" s="85"/>
      <c r="H91" s="483"/>
    </row>
    <row r="92" spans="1:20" ht="18.95" customHeight="1">
      <c r="A92" s="83" t="s">
        <v>23</v>
      </c>
      <c r="B92" s="86" t="s">
        <v>24</v>
      </c>
      <c r="C92" s="86"/>
      <c r="D92" s="86"/>
      <c r="E92" s="87"/>
      <c r="F92" s="87"/>
      <c r="G92" s="87"/>
      <c r="H92" s="88"/>
    </row>
    <row r="93" spans="1:20" ht="18.95" customHeight="1">
      <c r="A93" s="89" t="s">
        <v>25</v>
      </c>
      <c r="B93" s="90" t="s">
        <v>26</v>
      </c>
      <c r="C93" s="90"/>
      <c r="D93" s="90"/>
      <c r="E93" s="91"/>
      <c r="F93" s="91"/>
      <c r="G93" s="91"/>
      <c r="H93" s="92"/>
    </row>
    <row r="94" spans="1:20" ht="18.95" customHeight="1">
      <c r="A94" s="347" t="e" vm="1">
        <v>#VALUE!</v>
      </c>
      <c r="B94" s="347"/>
      <c r="C94" s="366" t="e" vm="2">
        <v>#VALUE!</v>
      </c>
      <c r="D94" s="18"/>
      <c r="E94" s="18"/>
      <c r="F94" s="18"/>
      <c r="G94" s="18"/>
      <c r="H94" s="18"/>
    </row>
    <row r="95" spans="1:20" ht="18.95" customHeight="1">
      <c r="A95" s="347"/>
      <c r="B95" s="347"/>
      <c r="C95" s="366"/>
      <c r="D95" s="18"/>
      <c r="E95" s="18"/>
      <c r="F95" s="18"/>
      <c r="G95" s="18"/>
      <c r="H95" s="18"/>
    </row>
    <row r="96" spans="1:20" ht="18.95" customHeight="1">
      <c r="A96" s="347"/>
      <c r="B96" s="347"/>
      <c r="C96" s="366"/>
      <c r="D96" s="18"/>
      <c r="E96" s="18"/>
      <c r="F96" s="18"/>
      <c r="G96" s="18"/>
      <c r="H96" s="18"/>
    </row>
    <row r="97" spans="1:15" ht="18.95" customHeight="1">
      <c r="A97" s="347"/>
      <c r="B97" s="347"/>
      <c r="C97" s="366"/>
      <c r="D97" s="18"/>
      <c r="E97" s="18"/>
      <c r="F97" s="18"/>
      <c r="G97" s="18"/>
      <c r="H97" s="18"/>
    </row>
    <row r="98" spans="1:15" ht="18.95" customHeight="1">
      <c r="A98" s="347"/>
      <c r="B98" s="347"/>
      <c r="C98" s="366"/>
      <c r="D98" s="18"/>
      <c r="E98" s="18"/>
      <c r="F98" s="18"/>
      <c r="G98" s="18"/>
      <c r="H98" s="18"/>
    </row>
    <row r="99" spans="1:15" ht="30">
      <c r="A99" s="368" t="s">
        <v>0</v>
      </c>
      <c r="B99" s="368"/>
      <c r="C99" s="366"/>
      <c r="D99" s="18"/>
      <c r="E99" s="18"/>
      <c r="F99" s="18"/>
      <c r="G99" s="18"/>
      <c r="H99" s="18"/>
    </row>
    <row r="100" spans="1:15" ht="30">
      <c r="A100" s="124" t="s">
        <v>1</v>
      </c>
      <c r="B100" s="124"/>
      <c r="C100" s="366"/>
      <c r="D100" s="18"/>
      <c r="E100" s="18"/>
      <c r="F100" s="18"/>
      <c r="G100" s="18"/>
      <c r="H100" s="18"/>
    </row>
    <row r="101" spans="1:15" ht="30">
      <c r="A101" s="79" t="str">
        <f>A8</f>
        <v>42. nädal</v>
      </c>
      <c r="B101" s="80">
        <f>B8+3</f>
        <v>46310</v>
      </c>
      <c r="C101" s="367"/>
      <c r="D101" s="82"/>
      <c r="E101" s="82"/>
      <c r="F101" s="18"/>
      <c r="G101" s="18"/>
      <c r="H101" s="18"/>
    </row>
    <row r="102" spans="1:15" ht="50.1" customHeight="1">
      <c r="A102" s="471" t="s">
        <v>38</v>
      </c>
      <c r="B102" s="472" t="s">
        <v>4</v>
      </c>
      <c r="C102" s="473" t="s">
        <v>5</v>
      </c>
      <c r="D102" s="474" t="s">
        <v>6</v>
      </c>
      <c r="E102" s="474" t="s">
        <v>7</v>
      </c>
      <c r="F102" s="474" t="s">
        <v>8</v>
      </c>
      <c r="G102" s="474" t="s">
        <v>9</v>
      </c>
      <c r="H102" s="474" t="s">
        <v>10</v>
      </c>
    </row>
    <row r="103" spans="1:15" ht="35.1" customHeight="1">
      <c r="A103" s="484"/>
      <c r="B103" s="488" t="s">
        <v>367</v>
      </c>
      <c r="C103" s="441" t="s">
        <v>368</v>
      </c>
      <c r="D103" s="435">
        <v>300</v>
      </c>
      <c r="E103" s="435">
        <v>453</v>
      </c>
      <c r="F103" s="435">
        <v>52.6</v>
      </c>
      <c r="G103" s="435">
        <v>19.399999999999999</v>
      </c>
      <c r="H103" s="435">
        <v>14.4</v>
      </c>
    </row>
    <row r="104" spans="1:15" ht="35.1" customHeight="1">
      <c r="A104" s="152" t="s">
        <v>11</v>
      </c>
      <c r="B104" s="488" t="s">
        <v>369</v>
      </c>
      <c r="C104" s="441" t="s">
        <v>370</v>
      </c>
      <c r="D104" s="437">
        <v>50</v>
      </c>
      <c r="E104" s="435">
        <v>61.4</v>
      </c>
      <c r="F104" s="435">
        <v>8.2100000000000009</v>
      </c>
      <c r="G104" s="435">
        <v>2.16</v>
      </c>
      <c r="H104" s="435">
        <v>1.79</v>
      </c>
    </row>
    <row r="105" spans="1:15" ht="35.1" customHeight="1">
      <c r="A105" s="158"/>
      <c r="B105" s="442" t="s">
        <v>198</v>
      </c>
      <c r="C105" s="440" t="s">
        <v>371</v>
      </c>
      <c r="D105" s="439">
        <v>100</v>
      </c>
      <c r="E105" s="435">
        <v>88.6</v>
      </c>
      <c r="F105" s="435">
        <v>11.2</v>
      </c>
      <c r="G105" s="435">
        <v>3.96</v>
      </c>
      <c r="H105" s="435">
        <v>1.87</v>
      </c>
    </row>
    <row r="106" spans="1:15" ht="35.1" customHeight="1">
      <c r="A106" s="158"/>
      <c r="B106" s="488" t="s">
        <v>372</v>
      </c>
      <c r="C106" s="441"/>
      <c r="D106" s="439">
        <v>100</v>
      </c>
      <c r="E106" s="435">
        <v>41.1</v>
      </c>
      <c r="F106" s="435">
        <v>5.59</v>
      </c>
      <c r="G106" s="435">
        <v>0.33</v>
      </c>
      <c r="H106" s="435">
        <v>2.2000000000000002</v>
      </c>
    </row>
    <row r="107" spans="1:15" ht="35.1" customHeight="1">
      <c r="A107" s="158"/>
      <c r="B107" s="488" t="s">
        <v>373</v>
      </c>
      <c r="C107" s="441" t="s">
        <v>374</v>
      </c>
      <c r="D107" s="439">
        <v>100</v>
      </c>
      <c r="E107" s="435">
        <v>29.789000000000001</v>
      </c>
      <c r="F107" s="435">
        <v>7.2320000000000002</v>
      </c>
      <c r="G107" s="435">
        <v>0.12</v>
      </c>
      <c r="H107" s="435">
        <v>1.18</v>
      </c>
      <c r="J107" s="12"/>
      <c r="K107" s="13"/>
      <c r="L107" s="13"/>
      <c r="M107" s="13"/>
      <c r="N107" s="13"/>
      <c r="O107" s="13"/>
    </row>
    <row r="108" spans="1:15" ht="35.1" customHeight="1">
      <c r="A108" s="158"/>
      <c r="B108" s="488" t="s">
        <v>375</v>
      </c>
      <c r="C108" s="441" t="s">
        <v>375</v>
      </c>
      <c r="D108" s="439">
        <v>150</v>
      </c>
      <c r="E108" s="435">
        <v>26.549999999999997</v>
      </c>
      <c r="F108" s="435">
        <v>5.4</v>
      </c>
      <c r="G108" s="435">
        <v>0.35</v>
      </c>
      <c r="H108" s="435">
        <v>1.5</v>
      </c>
      <c r="J108" s="12"/>
      <c r="K108" s="13"/>
      <c r="L108" s="13"/>
      <c r="M108" s="13"/>
      <c r="N108" s="13"/>
      <c r="O108" s="13"/>
    </row>
    <row r="109" spans="1:15" ht="35.1" customHeight="1">
      <c r="A109" s="155"/>
      <c r="B109" s="444" t="s">
        <v>52</v>
      </c>
      <c r="C109" s="445" t="s">
        <v>53</v>
      </c>
      <c r="D109" s="439">
        <v>10</v>
      </c>
      <c r="E109" s="435">
        <v>49.880900000000004</v>
      </c>
      <c r="F109" s="435">
        <v>0.39350000000000002</v>
      </c>
      <c r="G109" s="435">
        <v>5.3582000000000001</v>
      </c>
      <c r="H109" s="435">
        <v>4.0899999999999999E-2</v>
      </c>
    </row>
    <row r="110" spans="1:15" ht="35.1" customHeight="1">
      <c r="A110" s="155"/>
      <c r="B110" s="444" t="s">
        <v>54</v>
      </c>
      <c r="C110" s="446" t="s">
        <v>55</v>
      </c>
      <c r="D110" s="439">
        <v>15</v>
      </c>
      <c r="E110" s="435">
        <v>91.7</v>
      </c>
      <c r="F110" s="435">
        <v>0.221</v>
      </c>
      <c r="G110" s="435">
        <v>8.01</v>
      </c>
      <c r="H110" s="435">
        <v>3.83</v>
      </c>
    </row>
    <row r="111" spans="1:15" ht="35.1" customHeight="1">
      <c r="A111" s="155"/>
      <c r="B111" s="442" t="s">
        <v>35</v>
      </c>
      <c r="C111" s="447"/>
      <c r="D111" s="439">
        <v>30</v>
      </c>
      <c r="E111" s="435">
        <v>72.644999999999996</v>
      </c>
      <c r="F111" s="435">
        <v>15.435</v>
      </c>
      <c r="G111" s="435">
        <v>0.46499999999999997</v>
      </c>
      <c r="H111" s="435">
        <v>2.61</v>
      </c>
    </row>
    <row r="112" spans="1:15" ht="35.1" customHeight="1">
      <c r="A112" s="156"/>
      <c r="B112" s="442" t="s">
        <v>36</v>
      </c>
      <c r="C112" s="447"/>
      <c r="D112" s="439">
        <v>100</v>
      </c>
      <c r="E112" s="435">
        <v>32.4</v>
      </c>
      <c r="F112" s="435">
        <v>8.5</v>
      </c>
      <c r="G112" s="435">
        <v>0.2</v>
      </c>
      <c r="H112" s="435">
        <v>0.6</v>
      </c>
    </row>
    <row r="113" spans="1:8" ht="35.1" customHeight="1">
      <c r="A113" s="157"/>
      <c r="B113" s="442" t="s">
        <v>57</v>
      </c>
      <c r="C113" s="447"/>
      <c r="D113" s="439">
        <v>70</v>
      </c>
      <c r="E113" s="435">
        <v>27.983199999999997</v>
      </c>
      <c r="F113" s="435">
        <v>8.3579999999999988</v>
      </c>
      <c r="G113" s="435">
        <v>0</v>
      </c>
      <c r="H113" s="435">
        <v>0.21</v>
      </c>
    </row>
    <row r="114" spans="1:8" ht="18.95" customHeight="1">
      <c r="A114" s="150"/>
      <c r="B114" s="478"/>
      <c r="C114" s="479" t="s">
        <v>12</v>
      </c>
      <c r="D114" s="454"/>
      <c r="E114" s="455">
        <f>SUM(E103:E113)</f>
        <v>975.04809999999998</v>
      </c>
      <c r="F114" s="455">
        <f>SUM(F103:F113)</f>
        <v>123.13950000000003</v>
      </c>
      <c r="G114" s="455">
        <f>SUM(G103:G113)</f>
        <v>40.353200000000008</v>
      </c>
      <c r="H114" s="455">
        <f>SUM(H103:H113)</f>
        <v>30.230900000000005</v>
      </c>
    </row>
    <row r="115" spans="1:8" ht="18.95" customHeight="1">
      <c r="A115" s="348" t="s">
        <v>13</v>
      </c>
      <c r="B115" s="348"/>
      <c r="C115" s="348"/>
      <c r="D115" s="348"/>
      <c r="E115" s="470"/>
      <c r="F115" s="470"/>
      <c r="G115" s="470"/>
      <c r="H115" s="470"/>
    </row>
    <row r="116" spans="1:8" ht="18.95" customHeight="1">
      <c r="A116" s="480" t="s">
        <v>14</v>
      </c>
      <c r="B116" s="360"/>
      <c r="C116" s="360"/>
      <c r="D116" s="360"/>
      <c r="E116" s="360"/>
      <c r="F116" s="360"/>
      <c r="G116" s="360"/>
      <c r="H116" s="481"/>
    </row>
    <row r="117" spans="1:8" ht="18.95" customHeight="1">
      <c r="A117" s="349" t="s">
        <v>15</v>
      </c>
      <c r="B117" s="350"/>
      <c r="C117" s="350"/>
      <c r="D117" s="350"/>
      <c r="E117" s="350"/>
      <c r="F117" s="350"/>
      <c r="G117" s="350"/>
      <c r="H117" s="351"/>
    </row>
    <row r="118" spans="1:8" ht="18.95" customHeight="1">
      <c r="A118" s="352" t="s">
        <v>16</v>
      </c>
      <c r="B118" s="353"/>
      <c r="C118" s="353"/>
      <c r="D118" s="353"/>
      <c r="E118" s="353"/>
      <c r="F118" s="353"/>
      <c r="G118" s="353"/>
      <c r="H118" s="354"/>
    </row>
    <row r="119" spans="1:8" ht="18.95" customHeight="1">
      <c r="A119" s="352" t="s">
        <v>17</v>
      </c>
      <c r="B119" s="353"/>
      <c r="C119" s="353"/>
      <c r="D119" s="353"/>
      <c r="E119" s="353"/>
      <c r="F119" s="353"/>
      <c r="G119" s="353"/>
      <c r="H119" s="354"/>
    </row>
    <row r="120" spans="1:8" ht="18.95" customHeight="1">
      <c r="A120" s="352" t="s">
        <v>18</v>
      </c>
      <c r="B120" s="353"/>
      <c r="C120" s="353"/>
      <c r="D120" s="353"/>
      <c r="E120" s="353"/>
      <c r="F120" s="353"/>
      <c r="G120" s="353"/>
      <c r="H120" s="354"/>
    </row>
    <row r="121" spans="1:8" ht="18.95" customHeight="1">
      <c r="A121" s="355" t="s">
        <v>19</v>
      </c>
      <c r="B121" s="356"/>
      <c r="C121" s="356"/>
      <c r="D121" s="356"/>
      <c r="E121" s="356"/>
      <c r="F121" s="356"/>
      <c r="G121" s="356"/>
      <c r="H121" s="357"/>
    </row>
    <row r="122" spans="1:8" ht="18.95" customHeight="1">
      <c r="A122" s="348" t="s">
        <v>20</v>
      </c>
      <c r="B122" s="348"/>
      <c r="C122" s="348"/>
      <c r="D122" s="348"/>
      <c r="E122" s="348"/>
      <c r="F122" s="348"/>
      <c r="G122" s="348"/>
      <c r="H122" s="348"/>
    </row>
    <row r="123" spans="1:8" ht="18.95" customHeight="1">
      <c r="A123" s="482" t="s">
        <v>21</v>
      </c>
      <c r="B123" s="84" t="s">
        <v>22</v>
      </c>
      <c r="C123" s="84"/>
      <c r="D123" s="84"/>
      <c r="E123" s="85"/>
      <c r="F123" s="85"/>
      <c r="G123" s="85"/>
      <c r="H123" s="483"/>
    </row>
    <row r="124" spans="1:8" ht="18.95" customHeight="1">
      <c r="A124" s="83" t="s">
        <v>23</v>
      </c>
      <c r="B124" s="86" t="s">
        <v>24</v>
      </c>
      <c r="C124" s="86"/>
      <c r="D124" s="86"/>
      <c r="E124" s="87"/>
      <c r="F124" s="87"/>
      <c r="G124" s="87"/>
      <c r="H124" s="88"/>
    </row>
    <row r="125" spans="1:8" ht="18.95" customHeight="1">
      <c r="A125" s="89" t="s">
        <v>25</v>
      </c>
      <c r="B125" s="90" t="s">
        <v>26</v>
      </c>
      <c r="C125" s="90"/>
      <c r="D125" s="90"/>
      <c r="E125" s="91"/>
      <c r="F125" s="91"/>
      <c r="G125" s="91"/>
      <c r="H125" s="92"/>
    </row>
    <row r="126" spans="1:8" ht="18.95" customHeight="1">
      <c r="A126" s="347" t="e" vm="1">
        <v>#VALUE!</v>
      </c>
      <c r="B126" s="347"/>
      <c r="C126" s="366" t="e" vm="2">
        <v>#VALUE!</v>
      </c>
      <c r="D126" s="18"/>
      <c r="E126" s="18"/>
      <c r="F126" s="18"/>
      <c r="G126" s="18"/>
      <c r="H126" s="18"/>
    </row>
    <row r="127" spans="1:8" ht="18.95" customHeight="1">
      <c r="A127" s="347"/>
      <c r="B127" s="347"/>
      <c r="C127" s="366"/>
      <c r="D127" s="18"/>
      <c r="E127" s="18"/>
      <c r="F127" s="18"/>
      <c r="G127" s="18"/>
      <c r="H127" s="18"/>
    </row>
    <row r="128" spans="1:8" ht="18.95" customHeight="1">
      <c r="A128" s="347"/>
      <c r="B128" s="347"/>
      <c r="C128" s="366"/>
      <c r="D128" s="18"/>
      <c r="E128" s="18"/>
      <c r="F128" s="18"/>
      <c r="G128" s="18"/>
      <c r="H128" s="18"/>
    </row>
    <row r="129" spans="1:12" ht="18.95" customHeight="1">
      <c r="A129" s="347"/>
      <c r="B129" s="347"/>
      <c r="C129" s="366"/>
      <c r="D129" s="18"/>
      <c r="E129" s="18"/>
      <c r="F129" s="18"/>
      <c r="G129" s="18"/>
      <c r="H129" s="18"/>
    </row>
    <row r="130" spans="1:12" ht="18.95" customHeight="1">
      <c r="A130" s="347"/>
      <c r="B130" s="347"/>
      <c r="C130" s="366"/>
      <c r="D130" s="18"/>
      <c r="E130" s="18"/>
      <c r="F130" s="18"/>
      <c r="G130" s="18"/>
      <c r="H130" s="18"/>
    </row>
    <row r="131" spans="1:12" ht="30">
      <c r="A131" s="368" t="s">
        <v>0</v>
      </c>
      <c r="B131" s="368"/>
      <c r="C131" s="366"/>
      <c r="D131" s="18"/>
      <c r="E131" s="18"/>
      <c r="F131" s="18"/>
      <c r="G131" s="18"/>
      <c r="H131" s="18"/>
    </row>
    <row r="132" spans="1:12" ht="30">
      <c r="A132" s="124" t="s">
        <v>1</v>
      </c>
      <c r="B132" s="124"/>
      <c r="C132" s="366"/>
      <c r="D132" s="18"/>
      <c r="E132" s="18"/>
      <c r="F132" s="18"/>
      <c r="G132" s="18"/>
      <c r="H132" s="18"/>
    </row>
    <row r="133" spans="1:12" ht="30">
      <c r="A133" s="79" t="str">
        <f>A8</f>
        <v>42. nädal</v>
      </c>
      <c r="B133" s="80">
        <f>B8+4</f>
        <v>46311</v>
      </c>
      <c r="C133" s="367"/>
      <c r="D133" s="82"/>
      <c r="E133" s="82"/>
      <c r="F133" s="18"/>
      <c r="G133" s="18"/>
      <c r="H133" s="18"/>
    </row>
    <row r="134" spans="1:12" ht="50.1" customHeight="1">
      <c r="A134" s="471" t="s">
        <v>58</v>
      </c>
      <c r="B134" s="472" t="s">
        <v>4</v>
      </c>
      <c r="C134" s="473" t="s">
        <v>5</v>
      </c>
      <c r="D134" s="474" t="s">
        <v>6</v>
      </c>
      <c r="E134" s="474" t="s">
        <v>7</v>
      </c>
      <c r="F134" s="474" t="s">
        <v>8</v>
      </c>
      <c r="G134" s="474" t="s">
        <v>9</v>
      </c>
      <c r="H134" s="474" t="s">
        <v>10</v>
      </c>
    </row>
    <row r="135" spans="1:12" ht="35.1" customHeight="1">
      <c r="A135" s="484"/>
      <c r="B135" s="442" t="s">
        <v>376</v>
      </c>
      <c r="C135" s="453" t="s">
        <v>377</v>
      </c>
      <c r="D135" s="435">
        <v>300</v>
      </c>
      <c r="E135" s="435">
        <v>376</v>
      </c>
      <c r="F135" s="435">
        <v>64</v>
      </c>
      <c r="G135" s="435">
        <v>6.07</v>
      </c>
      <c r="H135" s="435">
        <v>14.1</v>
      </c>
    </row>
    <row r="136" spans="1:12" ht="35.1" customHeight="1">
      <c r="A136" s="152" t="s">
        <v>11</v>
      </c>
      <c r="B136" s="457" t="s">
        <v>378</v>
      </c>
      <c r="C136" s="491" t="s">
        <v>379</v>
      </c>
      <c r="D136" s="437">
        <v>100</v>
      </c>
      <c r="E136" s="435">
        <v>172</v>
      </c>
      <c r="F136" s="435">
        <v>20.8</v>
      </c>
      <c r="G136" s="435">
        <v>6.56</v>
      </c>
      <c r="H136" s="435">
        <v>5.28</v>
      </c>
    </row>
    <row r="137" spans="1:12" ht="35.1" customHeight="1">
      <c r="A137" s="162"/>
      <c r="B137" s="459" t="s">
        <v>380</v>
      </c>
      <c r="C137" s="491" t="s">
        <v>381</v>
      </c>
      <c r="D137" s="439">
        <v>50</v>
      </c>
      <c r="E137" s="435">
        <v>18.350000000000001</v>
      </c>
      <c r="F137" s="435">
        <v>3.97</v>
      </c>
      <c r="G137" s="435">
        <v>0.03</v>
      </c>
      <c r="H137" s="435">
        <v>0.43</v>
      </c>
    </row>
    <row r="138" spans="1:12" ht="35.1" customHeight="1">
      <c r="A138" s="158"/>
      <c r="B138" s="442" t="s">
        <v>105</v>
      </c>
      <c r="C138" s="440" t="s">
        <v>106</v>
      </c>
      <c r="D138" s="439">
        <v>100</v>
      </c>
      <c r="E138" s="435">
        <v>33.46</v>
      </c>
      <c r="F138" s="435">
        <v>7.25</v>
      </c>
      <c r="G138" s="435">
        <v>0.3</v>
      </c>
      <c r="H138" s="435">
        <v>2.56</v>
      </c>
      <c r="I138" s="4"/>
      <c r="J138" s="4"/>
      <c r="K138" s="4"/>
      <c r="L138" s="4"/>
    </row>
    <row r="139" spans="1:12" ht="35.1" customHeight="1">
      <c r="A139" s="155"/>
      <c r="B139" s="442" t="s">
        <v>382</v>
      </c>
      <c r="C139" s="441" t="s">
        <v>383</v>
      </c>
      <c r="D139" s="439">
        <v>100</v>
      </c>
      <c r="E139" s="435">
        <v>18.48</v>
      </c>
      <c r="F139" s="435">
        <v>2.8250000000000002</v>
      </c>
      <c r="G139" s="435">
        <v>0.37</v>
      </c>
      <c r="H139" s="435">
        <v>1.625</v>
      </c>
    </row>
    <row r="140" spans="1:12" ht="35.1" customHeight="1">
      <c r="A140" s="155"/>
      <c r="B140" s="477" t="s">
        <v>384</v>
      </c>
      <c r="C140" s="441" t="s">
        <v>384</v>
      </c>
      <c r="D140" s="439">
        <v>150</v>
      </c>
      <c r="E140" s="435">
        <v>44.264000000000003</v>
      </c>
      <c r="F140" s="435">
        <v>10.81</v>
      </c>
      <c r="G140" s="435">
        <v>0.1</v>
      </c>
      <c r="H140" s="435">
        <v>1.6</v>
      </c>
    </row>
    <row r="141" spans="1:12" ht="35.1" customHeight="1">
      <c r="A141" s="155"/>
      <c r="B141" s="444" t="s">
        <v>52</v>
      </c>
      <c r="C141" s="445" t="s">
        <v>53</v>
      </c>
      <c r="D141" s="492">
        <v>5</v>
      </c>
      <c r="E141" s="435">
        <v>24.940449999999998</v>
      </c>
      <c r="F141" s="435">
        <v>0.19674999999999998</v>
      </c>
      <c r="G141" s="435">
        <v>2.6791</v>
      </c>
      <c r="H141" s="435">
        <v>2.0449999999999996E-2</v>
      </c>
    </row>
    <row r="142" spans="1:12" ht="35.1" customHeight="1">
      <c r="A142" s="154"/>
      <c r="B142" s="444" t="s">
        <v>54</v>
      </c>
      <c r="C142" s="446" t="s">
        <v>55</v>
      </c>
      <c r="D142" s="493">
        <v>10</v>
      </c>
      <c r="E142" s="435">
        <v>61.13</v>
      </c>
      <c r="F142" s="435">
        <v>7.2999999999999995E-2</v>
      </c>
      <c r="G142" s="435">
        <v>2.67</v>
      </c>
      <c r="H142" s="435">
        <v>1.28</v>
      </c>
    </row>
    <row r="143" spans="1:12" ht="35.1" customHeight="1">
      <c r="A143" s="155"/>
      <c r="B143" s="442" t="s">
        <v>35</v>
      </c>
      <c r="C143" s="447"/>
      <c r="D143" s="439">
        <v>30</v>
      </c>
      <c r="E143" s="435">
        <v>72.644999999999996</v>
      </c>
      <c r="F143" s="435">
        <v>15.435</v>
      </c>
      <c r="G143" s="435">
        <v>0.46499999999999997</v>
      </c>
      <c r="H143" s="435">
        <v>2.61</v>
      </c>
    </row>
    <row r="144" spans="1:12" ht="35.1" customHeight="1">
      <c r="A144" s="156"/>
      <c r="B144" s="442" t="s">
        <v>130</v>
      </c>
      <c r="C144" s="447"/>
      <c r="D144" s="439">
        <v>100</v>
      </c>
      <c r="E144" s="435">
        <v>18.899999999999999</v>
      </c>
      <c r="F144" s="435">
        <v>4.5</v>
      </c>
      <c r="G144" s="435">
        <v>0.1</v>
      </c>
      <c r="H144" s="435">
        <v>0.8</v>
      </c>
    </row>
    <row r="145" spans="1:8" ht="35.1" customHeight="1">
      <c r="A145" s="157"/>
      <c r="B145" s="442" t="s">
        <v>37</v>
      </c>
      <c r="C145" s="447"/>
      <c r="D145" s="439">
        <v>70</v>
      </c>
      <c r="E145" s="435">
        <v>34.5</v>
      </c>
      <c r="F145" s="435">
        <v>6.97</v>
      </c>
      <c r="G145" s="435">
        <v>0.45</v>
      </c>
      <c r="H145" s="435">
        <v>0.52</v>
      </c>
    </row>
    <row r="146" spans="1:8" ht="18.95" customHeight="1">
      <c r="A146" s="172"/>
      <c r="B146" s="112"/>
      <c r="C146" s="494" t="s">
        <v>12</v>
      </c>
      <c r="D146" s="464"/>
      <c r="E146" s="465">
        <f>SUM(E135:E145)</f>
        <v>874.6694500000001</v>
      </c>
      <c r="F146" s="465">
        <f>SUM(F135:F145)</f>
        <v>136.82974999999999</v>
      </c>
      <c r="G146" s="465">
        <f>SUM(G135:G145)</f>
        <v>19.7941</v>
      </c>
      <c r="H146" s="465">
        <f>SUM(H135:H145)</f>
        <v>30.82545</v>
      </c>
    </row>
    <row r="147" spans="1:8" ht="18.95" customHeight="1">
      <c r="A147" s="466" t="s">
        <v>78</v>
      </c>
      <c r="B147" s="370"/>
      <c r="C147" s="370"/>
      <c r="D147" s="467"/>
      <c r="E147" s="495">
        <f>AVERAGE(E22,E55,E82,E114,E146)</f>
        <v>818.40454000000011</v>
      </c>
      <c r="F147" s="96">
        <f>AVERAGE(F22,F55,F82,F114,F146)</f>
        <v>113.48832</v>
      </c>
      <c r="G147" s="96">
        <f>AVERAGE(G22,G55,G82,G114,G146)</f>
        <v>28.053985000000001</v>
      </c>
      <c r="H147" s="96">
        <f>AVERAGE(H22,H55,H82,H114,H146)</f>
        <v>28.467000000000002</v>
      </c>
    </row>
    <row r="148" spans="1:8" ht="18.95" customHeight="1">
      <c r="A148" s="113"/>
      <c r="B148" s="95"/>
      <c r="C148" s="372" t="s">
        <v>142</v>
      </c>
      <c r="D148" s="373"/>
      <c r="E148" s="468"/>
      <c r="F148" s="203">
        <f>(F147*4)/E147*100</f>
        <v>55.468079392619195</v>
      </c>
      <c r="G148" s="203">
        <f>(G147*9)/E147*100</f>
        <v>30.850985381874835</v>
      </c>
      <c r="H148" s="203">
        <f>(H147*4)/E147*100</f>
        <v>13.9134125526723</v>
      </c>
    </row>
    <row r="149" spans="1:8" ht="18.95" customHeight="1">
      <c r="A149" s="114"/>
      <c r="B149" s="115"/>
      <c r="C149" s="364" t="s">
        <v>80</v>
      </c>
      <c r="D149" s="365"/>
      <c r="E149" s="468" t="s">
        <v>81</v>
      </c>
      <c r="F149" s="203" t="s">
        <v>82</v>
      </c>
      <c r="G149" s="203" t="s">
        <v>83</v>
      </c>
      <c r="H149" s="203" t="s">
        <v>84</v>
      </c>
    </row>
    <row r="150" spans="1:8" ht="18.95" customHeight="1">
      <c r="A150" s="348" t="s">
        <v>13</v>
      </c>
      <c r="B150" s="348"/>
      <c r="C150" s="348"/>
      <c r="D150" s="348"/>
      <c r="E150" s="470"/>
      <c r="F150" s="470"/>
      <c r="G150" s="470"/>
      <c r="H150" s="470"/>
    </row>
    <row r="151" spans="1:8" ht="18.95" customHeight="1">
      <c r="A151" s="480" t="s">
        <v>14</v>
      </c>
      <c r="B151" s="360"/>
      <c r="C151" s="360"/>
      <c r="D151" s="360"/>
      <c r="E151" s="360"/>
      <c r="F151" s="360"/>
      <c r="G151" s="360"/>
      <c r="H151" s="481"/>
    </row>
    <row r="152" spans="1:8" ht="18.95" customHeight="1">
      <c r="A152" s="349" t="s">
        <v>15</v>
      </c>
      <c r="B152" s="350"/>
      <c r="C152" s="350"/>
      <c r="D152" s="350"/>
      <c r="E152" s="350"/>
      <c r="F152" s="350"/>
      <c r="G152" s="350"/>
      <c r="H152" s="351"/>
    </row>
    <row r="153" spans="1:8" ht="18.95" customHeight="1">
      <c r="A153" s="352" t="s">
        <v>16</v>
      </c>
      <c r="B153" s="353"/>
      <c r="C153" s="353"/>
      <c r="D153" s="353"/>
      <c r="E153" s="353"/>
      <c r="F153" s="353"/>
      <c r="G153" s="353"/>
      <c r="H153" s="354"/>
    </row>
    <row r="154" spans="1:8" ht="18.95" customHeight="1">
      <c r="A154" s="352" t="s">
        <v>17</v>
      </c>
      <c r="B154" s="353"/>
      <c r="C154" s="353"/>
      <c r="D154" s="353"/>
      <c r="E154" s="353"/>
      <c r="F154" s="353"/>
      <c r="G154" s="353"/>
      <c r="H154" s="354"/>
    </row>
    <row r="155" spans="1:8" ht="18.95" customHeight="1">
      <c r="A155" s="352" t="s">
        <v>18</v>
      </c>
      <c r="B155" s="353"/>
      <c r="C155" s="353"/>
      <c r="D155" s="353"/>
      <c r="E155" s="353"/>
      <c r="F155" s="353"/>
      <c r="G155" s="353"/>
      <c r="H155" s="354"/>
    </row>
    <row r="156" spans="1:8" ht="18.95" customHeight="1">
      <c r="A156" s="355" t="s">
        <v>19</v>
      </c>
      <c r="B156" s="356"/>
      <c r="C156" s="356"/>
      <c r="D156" s="356"/>
      <c r="E156" s="356"/>
      <c r="F156" s="356"/>
      <c r="G156" s="356"/>
      <c r="H156" s="357"/>
    </row>
    <row r="157" spans="1:8" ht="18.95" customHeight="1">
      <c r="A157" s="348" t="s">
        <v>20</v>
      </c>
      <c r="B157" s="348"/>
      <c r="C157" s="348"/>
      <c r="D157" s="348"/>
      <c r="E157" s="348"/>
      <c r="F157" s="348"/>
      <c r="G157" s="348"/>
      <c r="H157" s="348"/>
    </row>
    <row r="158" spans="1:8" ht="18.95" customHeight="1">
      <c r="A158" s="482" t="s">
        <v>21</v>
      </c>
      <c r="B158" s="84" t="s">
        <v>22</v>
      </c>
      <c r="C158" s="84"/>
      <c r="D158" s="84"/>
      <c r="E158" s="85"/>
      <c r="F158" s="85"/>
      <c r="G158" s="85"/>
      <c r="H158" s="483"/>
    </row>
    <row r="159" spans="1:8" ht="18.95" customHeight="1">
      <c r="A159" s="83" t="s">
        <v>23</v>
      </c>
      <c r="B159" s="86" t="s">
        <v>24</v>
      </c>
      <c r="C159" s="86"/>
      <c r="D159" s="86"/>
      <c r="E159" s="87"/>
      <c r="F159" s="87"/>
      <c r="G159" s="87"/>
      <c r="H159" s="88"/>
    </row>
    <row r="160" spans="1:8" ht="18.95" customHeight="1">
      <c r="A160" s="89" t="s">
        <v>25</v>
      </c>
      <c r="B160" s="90" t="s">
        <v>26</v>
      </c>
      <c r="C160" s="90"/>
      <c r="D160" s="90"/>
      <c r="E160" s="91"/>
      <c r="F160" s="91"/>
      <c r="G160" s="91"/>
      <c r="H160" s="92"/>
    </row>
    <row r="161" spans="1:8" ht="18.95" customHeight="1">
      <c r="A161" s="362"/>
      <c r="B161" s="362"/>
      <c r="C161" s="362"/>
      <c r="D161" s="362"/>
      <c r="E161" s="362"/>
      <c r="F161" s="362"/>
      <c r="G161" s="362"/>
      <c r="H161" s="362"/>
    </row>
    <row r="162" spans="1:8" ht="18.95" customHeight="1">
      <c r="A162" s="363"/>
      <c r="B162" s="363"/>
      <c r="C162" s="363"/>
      <c r="D162" s="363"/>
      <c r="E162" s="363"/>
      <c r="F162" s="363"/>
      <c r="G162" s="363"/>
      <c r="H162" s="363"/>
    </row>
    <row r="163" spans="1:8">
      <c r="A163" s="6"/>
      <c r="B163" s="6"/>
      <c r="C163" s="6"/>
      <c r="D163" s="6"/>
      <c r="E163" s="6"/>
      <c r="F163" s="6"/>
      <c r="G163" s="6"/>
      <c r="H163" s="6"/>
    </row>
  </sheetData>
  <mergeCells count="60">
    <mergeCell ref="A1:B5"/>
    <mergeCell ref="C1:C8"/>
    <mergeCell ref="A6:B6"/>
    <mergeCell ref="A147:D147"/>
    <mergeCell ref="C148:D148"/>
    <mergeCell ref="A126:B130"/>
    <mergeCell ref="C126:C133"/>
    <mergeCell ref="A131:B131"/>
    <mergeCell ref="A94:B98"/>
    <mergeCell ref="C94:C101"/>
    <mergeCell ref="A99:B99"/>
    <mergeCell ref="A67:B71"/>
    <mergeCell ref="C67:C74"/>
    <mergeCell ref="A72:B72"/>
    <mergeCell ref="C34:C41"/>
    <mergeCell ref="A39:B39"/>
    <mergeCell ref="A88:H88"/>
    <mergeCell ref="A89:H89"/>
    <mergeCell ref="A90:H90"/>
    <mergeCell ref="A161:H161"/>
    <mergeCell ref="A162:H162"/>
    <mergeCell ref="A151:H151"/>
    <mergeCell ref="A152:H152"/>
    <mergeCell ref="A153:H153"/>
    <mergeCell ref="A155:H155"/>
    <mergeCell ref="A156:H156"/>
    <mergeCell ref="A154:H154"/>
    <mergeCell ref="A157:H157"/>
    <mergeCell ref="A150:H150"/>
    <mergeCell ref="C149:D149"/>
    <mergeCell ref="A120:H120"/>
    <mergeCell ref="A121:H121"/>
    <mergeCell ref="A83:H83"/>
    <mergeCell ref="A84:H84"/>
    <mergeCell ref="A85:H85"/>
    <mergeCell ref="A86:H86"/>
    <mergeCell ref="A87:H87"/>
    <mergeCell ref="A122:H122"/>
    <mergeCell ref="A115:H115"/>
    <mergeCell ref="A116:H116"/>
    <mergeCell ref="A117:H117"/>
    <mergeCell ref="A118:H118"/>
    <mergeCell ref="A119:H119"/>
    <mergeCell ref="A28:H28"/>
    <mergeCell ref="A29:H29"/>
    <mergeCell ref="A30:H30"/>
    <mergeCell ref="A23:H23"/>
    <mergeCell ref="A24:H24"/>
    <mergeCell ref="A25:H25"/>
    <mergeCell ref="A26:H26"/>
    <mergeCell ref="A27:H27"/>
    <mergeCell ref="A34:B38"/>
    <mergeCell ref="A63:H63"/>
    <mergeCell ref="A58:H58"/>
    <mergeCell ref="A59:H59"/>
    <mergeCell ref="A60:H60"/>
    <mergeCell ref="A61:H61"/>
    <mergeCell ref="A62:H62"/>
    <mergeCell ref="A56:H56"/>
    <mergeCell ref="A57:H57"/>
  </mergeCells>
  <pageMargins left="0.25" right="0.25" top="0.75" bottom="0.75" header="0.3" footer="0.3"/>
  <pageSetup paperSize="9" scale="39" fitToHeight="0" orientation="landscape" r:id="rId1"/>
  <rowBreaks count="4" manualBreakCount="4">
    <brk id="33" max="7" man="1"/>
    <brk id="66" max="7" man="1"/>
    <brk id="93" max="7" man="1"/>
    <brk id="125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AB17B-B9DA-4623-ADF0-31B7CACC911C}">
  <sheetPr>
    <pageSetUpPr fitToPage="1"/>
  </sheetPr>
  <dimension ref="A1:X166"/>
  <sheetViews>
    <sheetView topLeftCell="A124" zoomScale="80" zoomScaleNormal="80" workbookViewId="0">
      <selection activeCell="C140" sqref="C140"/>
    </sheetView>
  </sheetViews>
  <sheetFormatPr defaultColWidth="9.25" defaultRowHeight="15"/>
  <cols>
    <col min="1" max="1" width="30.625" style="2" customWidth="1"/>
    <col min="2" max="2" width="100.625" style="2" customWidth="1"/>
    <col min="3" max="3" width="120.625" style="2" customWidth="1"/>
    <col min="4" max="8" width="16.625" style="2" customWidth="1"/>
    <col min="9" max="16384" width="9.25" style="2"/>
  </cols>
  <sheetData>
    <row r="1" spans="1:8" ht="18.95" customHeight="1">
      <c r="A1" s="347" t="e" vm="1">
        <v>#VALUE!</v>
      </c>
      <c r="B1" s="347"/>
      <c r="C1" s="366" t="e" vm="2">
        <v>#VALUE!</v>
      </c>
      <c r="D1" s="18"/>
      <c r="E1" s="18"/>
      <c r="F1" s="18"/>
      <c r="G1" s="18"/>
      <c r="H1" s="18"/>
    </row>
    <row r="2" spans="1:8" ht="18.95" customHeight="1">
      <c r="A2" s="347"/>
      <c r="B2" s="347"/>
      <c r="C2" s="366"/>
      <c r="D2" s="18"/>
      <c r="E2" s="18"/>
      <c r="F2" s="18"/>
      <c r="G2" s="18"/>
      <c r="H2" s="18"/>
    </row>
    <row r="3" spans="1:8" ht="18.95" customHeight="1">
      <c r="A3" s="347"/>
      <c r="B3" s="347"/>
      <c r="C3" s="366"/>
      <c r="D3" s="18"/>
      <c r="E3" s="18"/>
      <c r="F3" s="18"/>
      <c r="G3" s="18"/>
      <c r="H3" s="18"/>
    </row>
    <row r="4" spans="1:8" ht="18.95" customHeight="1">
      <c r="A4" s="347"/>
      <c r="B4" s="347"/>
      <c r="C4" s="366"/>
      <c r="D4" s="18"/>
      <c r="E4" s="18"/>
      <c r="F4" s="18"/>
      <c r="G4" s="18"/>
      <c r="H4" s="18"/>
    </row>
    <row r="5" spans="1:8" ht="18.95" customHeight="1">
      <c r="A5" s="347"/>
      <c r="B5" s="347"/>
      <c r="C5" s="366"/>
      <c r="D5" s="18"/>
      <c r="E5" s="18"/>
      <c r="F5" s="18"/>
      <c r="G5" s="18"/>
      <c r="H5" s="18"/>
    </row>
    <row r="6" spans="1:8" ht="30">
      <c r="A6" s="368" t="s">
        <v>0</v>
      </c>
      <c r="B6" s="368"/>
      <c r="C6" s="366"/>
      <c r="D6" s="18"/>
      <c r="E6" s="18"/>
      <c r="F6" s="18"/>
      <c r="G6" s="18"/>
      <c r="H6" s="18"/>
    </row>
    <row r="7" spans="1:8" ht="30">
      <c r="A7" s="124" t="s">
        <v>1</v>
      </c>
      <c r="B7" s="124"/>
      <c r="C7" s="366"/>
      <c r="D7" s="18"/>
      <c r="E7" s="18"/>
      <c r="F7" s="18"/>
      <c r="G7" s="18"/>
      <c r="H7" s="18"/>
    </row>
    <row r="8" spans="1:8" ht="30">
      <c r="A8" s="79" t="s">
        <v>385</v>
      </c>
      <c r="B8" s="80">
        <v>46321</v>
      </c>
      <c r="C8" s="367"/>
      <c r="D8" s="82"/>
      <c r="E8" s="82"/>
      <c r="F8" s="18"/>
      <c r="G8" s="18"/>
      <c r="H8" s="18"/>
    </row>
    <row r="9" spans="1:8" s="3" customFormat="1" ht="50.1" customHeight="1">
      <c r="A9" s="471" t="s">
        <v>3</v>
      </c>
      <c r="B9" s="206" t="s">
        <v>4</v>
      </c>
      <c r="C9" s="207" t="s">
        <v>5</v>
      </c>
      <c r="D9" s="208" t="s">
        <v>6</v>
      </c>
      <c r="E9" s="208" t="s">
        <v>7</v>
      </c>
      <c r="F9" s="208" t="s">
        <v>8</v>
      </c>
      <c r="G9" s="208" t="s">
        <v>9</v>
      </c>
      <c r="H9" s="208" t="s">
        <v>10</v>
      </c>
    </row>
    <row r="10" spans="1:8" ht="35.1" customHeight="1">
      <c r="A10" s="475"/>
      <c r="B10" s="496" t="s">
        <v>386</v>
      </c>
      <c r="C10" s="211" t="s">
        <v>387</v>
      </c>
      <c r="D10" s="201">
        <v>135</v>
      </c>
      <c r="E10" s="201">
        <v>146</v>
      </c>
      <c r="F10" s="201">
        <v>3.57</v>
      </c>
      <c r="G10" s="201">
        <v>9.84</v>
      </c>
      <c r="H10" s="201">
        <v>10.699999999999998</v>
      </c>
    </row>
    <row r="11" spans="1:8" ht="35.1" customHeight="1">
      <c r="A11" s="186" t="s">
        <v>11</v>
      </c>
      <c r="B11" s="496" t="s">
        <v>388</v>
      </c>
      <c r="C11" s="212" t="s">
        <v>389</v>
      </c>
      <c r="D11" s="316">
        <v>15</v>
      </c>
      <c r="E11" s="316">
        <v>17.399999999999999</v>
      </c>
      <c r="F11" s="316">
        <v>1.1399999999999999</v>
      </c>
      <c r="G11" s="316">
        <v>1.05</v>
      </c>
      <c r="H11" s="316">
        <v>0.53900000000000003</v>
      </c>
    </row>
    <row r="12" spans="1:8" ht="35.1" customHeight="1">
      <c r="A12" s="158"/>
      <c r="B12" s="497" t="s">
        <v>43</v>
      </c>
      <c r="C12" s="212" t="s">
        <v>44</v>
      </c>
      <c r="D12" s="219">
        <v>75</v>
      </c>
      <c r="E12" s="201">
        <v>118.125</v>
      </c>
      <c r="F12" s="201">
        <v>19.593749999999996</v>
      </c>
      <c r="G12" s="201">
        <v>3.5531250000000001</v>
      </c>
      <c r="H12" s="201">
        <v>1.7062500000000003</v>
      </c>
    </row>
    <row r="13" spans="1:8" ht="35.1" customHeight="1">
      <c r="A13" s="154"/>
      <c r="B13" s="498" t="s">
        <v>123</v>
      </c>
      <c r="C13" s="212" t="s">
        <v>390</v>
      </c>
      <c r="D13" s="219">
        <v>75</v>
      </c>
      <c r="E13" s="201">
        <v>117.51300000000001</v>
      </c>
      <c r="F13" s="201">
        <v>25.047000000000001</v>
      </c>
      <c r="G13" s="201">
        <v>0.75900000000000001</v>
      </c>
      <c r="H13" s="201">
        <v>3.8940000000000001</v>
      </c>
    </row>
    <row r="14" spans="1:8" ht="35.1" customHeight="1">
      <c r="A14" s="154"/>
      <c r="B14" s="499" t="s">
        <v>211</v>
      </c>
      <c r="C14" s="212" t="s">
        <v>391</v>
      </c>
      <c r="D14" s="219">
        <v>100</v>
      </c>
      <c r="E14" s="201">
        <v>35.6</v>
      </c>
      <c r="F14" s="201">
        <v>6.16</v>
      </c>
      <c r="G14" s="201">
        <v>0.22</v>
      </c>
      <c r="H14" s="201">
        <v>0.66</v>
      </c>
    </row>
    <row r="15" spans="1:8" ht="35.1" customHeight="1">
      <c r="A15" s="154"/>
      <c r="B15" s="499" t="s">
        <v>212</v>
      </c>
      <c r="C15" s="222" t="s">
        <v>213</v>
      </c>
      <c r="D15" s="219">
        <v>100</v>
      </c>
      <c r="E15" s="201">
        <v>41.8</v>
      </c>
      <c r="F15" s="201">
        <v>9.5950000000000006</v>
      </c>
      <c r="G15" s="201">
        <v>0.19700000000000001</v>
      </c>
      <c r="H15" s="201">
        <v>1.7110000000000001</v>
      </c>
    </row>
    <row r="16" spans="1:8" ht="35.1" customHeight="1">
      <c r="A16" s="154"/>
      <c r="B16" s="499" t="s">
        <v>392</v>
      </c>
      <c r="C16" s="224"/>
      <c r="D16" s="219">
        <v>150</v>
      </c>
      <c r="E16" s="201">
        <v>62.27</v>
      </c>
      <c r="F16" s="201">
        <v>12.455</v>
      </c>
      <c r="G16" s="201">
        <v>0.5</v>
      </c>
      <c r="H16" s="201">
        <v>4.79</v>
      </c>
    </row>
    <row r="17" spans="1:23" ht="35.1" customHeight="1">
      <c r="A17" s="154"/>
      <c r="B17" s="500" t="s">
        <v>52</v>
      </c>
      <c r="C17" s="224" t="s">
        <v>53</v>
      </c>
      <c r="D17" s="219">
        <v>10</v>
      </c>
      <c r="E17" s="201">
        <v>49.880900000000004</v>
      </c>
      <c r="F17" s="201">
        <v>0.39350000000000002</v>
      </c>
      <c r="G17" s="201">
        <v>5.3582000000000001</v>
      </c>
      <c r="H17" s="201">
        <v>4.0899999999999999E-2</v>
      </c>
      <c r="I17" s="4"/>
      <c r="J17" s="4"/>
      <c r="K17" s="5"/>
      <c r="L17" s="5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35.1" customHeight="1">
      <c r="A18" s="154"/>
      <c r="B18" s="500" t="s">
        <v>54</v>
      </c>
      <c r="C18" s="224" t="s">
        <v>55</v>
      </c>
      <c r="D18" s="316">
        <v>15</v>
      </c>
      <c r="E18" s="316">
        <v>91.7</v>
      </c>
      <c r="F18" s="316">
        <v>0.221</v>
      </c>
      <c r="G18" s="316">
        <v>8.01</v>
      </c>
      <c r="H18" s="316">
        <v>3.83</v>
      </c>
      <c r="I18" s="4"/>
      <c r="J18" s="4"/>
      <c r="K18" s="5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35.1" customHeight="1">
      <c r="A19" s="154"/>
      <c r="B19" s="499" t="s">
        <v>35</v>
      </c>
      <c r="C19" s="222"/>
      <c r="D19" s="219">
        <v>30</v>
      </c>
      <c r="E19" s="201">
        <v>72.644999999999996</v>
      </c>
      <c r="F19" s="201">
        <v>15.435</v>
      </c>
      <c r="G19" s="201">
        <v>0.46499999999999997</v>
      </c>
      <c r="H19" s="201">
        <v>2.61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35.1" customHeight="1">
      <c r="A20" s="159"/>
      <c r="B20" s="499" t="s">
        <v>130</v>
      </c>
      <c r="C20" s="222"/>
      <c r="D20" s="316">
        <v>100</v>
      </c>
      <c r="E20" s="316">
        <v>18.899999999999999</v>
      </c>
      <c r="F20" s="316">
        <v>4.5</v>
      </c>
      <c r="G20" s="316">
        <v>0.1</v>
      </c>
      <c r="H20" s="316">
        <v>0.8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35.1" customHeight="1">
      <c r="A21" s="157"/>
      <c r="B21" s="442" t="s">
        <v>57</v>
      </c>
      <c r="C21" s="222"/>
      <c r="D21" s="219">
        <v>70</v>
      </c>
      <c r="E21" s="201">
        <v>27.983199999999997</v>
      </c>
      <c r="F21" s="201">
        <v>8.3579999999999988</v>
      </c>
      <c r="G21" s="201">
        <v>0</v>
      </c>
      <c r="H21" s="201">
        <v>0.21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s="3" customFormat="1" ht="18.95" customHeight="1">
      <c r="A22" s="172"/>
      <c r="B22" s="112"/>
      <c r="C22" s="494" t="s">
        <v>12</v>
      </c>
      <c r="D22" s="501"/>
      <c r="E22" s="502">
        <f>SUM(E10:E21)</f>
        <v>799.8171000000001</v>
      </c>
      <c r="F22" s="502">
        <f>SUM(F10:F21)</f>
        <v>106.46825000000001</v>
      </c>
      <c r="G22" s="502">
        <f>SUM(G10:G21)</f>
        <v>30.052325</v>
      </c>
      <c r="H22" s="502">
        <f>SUM(H10:H21)</f>
        <v>31.491150000000001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8.95" customHeight="1">
      <c r="A23" s="377" t="s">
        <v>13</v>
      </c>
      <c r="B23" s="377"/>
      <c r="C23" s="377"/>
      <c r="D23" s="377"/>
      <c r="E23" s="377"/>
      <c r="F23" s="377"/>
      <c r="G23" s="377"/>
      <c r="H23" s="377"/>
    </row>
    <row r="24" spans="1:23" ht="18.95" customHeight="1">
      <c r="A24" s="480" t="s">
        <v>14</v>
      </c>
      <c r="B24" s="360"/>
      <c r="C24" s="360"/>
      <c r="D24" s="360"/>
      <c r="E24" s="360"/>
      <c r="F24" s="360"/>
      <c r="G24" s="360"/>
      <c r="H24" s="481"/>
    </row>
    <row r="25" spans="1:23" ht="18.95" customHeight="1">
      <c r="A25" s="349" t="s">
        <v>15</v>
      </c>
      <c r="B25" s="350"/>
      <c r="C25" s="350"/>
      <c r="D25" s="350"/>
      <c r="E25" s="350"/>
      <c r="F25" s="350"/>
      <c r="G25" s="350"/>
      <c r="H25" s="351"/>
    </row>
    <row r="26" spans="1:23" ht="18.95" customHeight="1">
      <c r="A26" s="352" t="s">
        <v>16</v>
      </c>
      <c r="B26" s="353"/>
      <c r="C26" s="353"/>
      <c r="D26" s="353"/>
      <c r="E26" s="353"/>
      <c r="F26" s="353"/>
      <c r="G26" s="353"/>
      <c r="H26" s="354"/>
    </row>
    <row r="27" spans="1:23" ht="18.95" customHeight="1">
      <c r="A27" s="352" t="s">
        <v>17</v>
      </c>
      <c r="B27" s="353"/>
      <c r="C27" s="353"/>
      <c r="D27" s="353"/>
      <c r="E27" s="353"/>
      <c r="F27" s="353"/>
      <c r="G27" s="353"/>
      <c r="H27" s="354"/>
    </row>
    <row r="28" spans="1:23" ht="18.95" customHeight="1">
      <c r="A28" s="352" t="s">
        <v>18</v>
      </c>
      <c r="B28" s="353"/>
      <c r="C28" s="353"/>
      <c r="D28" s="353"/>
      <c r="E28" s="353"/>
      <c r="F28" s="353"/>
      <c r="G28" s="353"/>
      <c r="H28" s="354"/>
    </row>
    <row r="29" spans="1:23" ht="18.95" customHeight="1">
      <c r="A29" s="355" t="s">
        <v>19</v>
      </c>
      <c r="B29" s="356"/>
      <c r="C29" s="356"/>
      <c r="D29" s="356"/>
      <c r="E29" s="356"/>
      <c r="F29" s="356"/>
      <c r="G29" s="356"/>
      <c r="H29" s="357"/>
    </row>
    <row r="30" spans="1:23" ht="18.95" customHeight="1">
      <c r="A30" s="348" t="s">
        <v>20</v>
      </c>
      <c r="B30" s="348"/>
      <c r="C30" s="348"/>
      <c r="D30" s="348"/>
      <c r="E30" s="348"/>
      <c r="F30" s="348"/>
      <c r="G30" s="348"/>
      <c r="H30" s="348"/>
    </row>
    <row r="31" spans="1:23" ht="18.95" customHeight="1">
      <c r="A31" s="482" t="s">
        <v>21</v>
      </c>
      <c r="B31" s="84" t="s">
        <v>22</v>
      </c>
      <c r="C31" s="84"/>
      <c r="D31" s="84"/>
      <c r="E31" s="85"/>
      <c r="F31" s="85"/>
      <c r="G31" s="85"/>
      <c r="H31" s="483"/>
    </row>
    <row r="32" spans="1:23" ht="18.95" customHeight="1">
      <c r="A32" s="83" t="s">
        <v>23</v>
      </c>
      <c r="B32" s="86" t="s">
        <v>24</v>
      </c>
      <c r="C32" s="86"/>
      <c r="D32" s="86"/>
      <c r="E32" s="87"/>
      <c r="F32" s="87"/>
      <c r="G32" s="87"/>
      <c r="H32" s="88"/>
    </row>
    <row r="33" spans="1:24" ht="18.95" customHeight="1">
      <c r="A33" s="89" t="s">
        <v>25</v>
      </c>
      <c r="B33" s="90" t="s">
        <v>26</v>
      </c>
      <c r="C33" s="90"/>
      <c r="D33" s="90"/>
      <c r="E33" s="91"/>
      <c r="F33" s="91"/>
      <c r="G33" s="91"/>
      <c r="H33" s="92"/>
    </row>
    <row r="34" spans="1:24" ht="18.95" customHeight="1">
      <c r="A34" s="347" t="e" vm="1">
        <v>#VALUE!</v>
      </c>
      <c r="B34" s="347"/>
      <c r="C34" s="366" t="e" vm="2">
        <v>#VALUE!</v>
      </c>
      <c r="D34" s="18"/>
      <c r="E34" s="18"/>
      <c r="F34" s="18"/>
      <c r="G34" s="18"/>
      <c r="H34" s="18"/>
    </row>
    <row r="35" spans="1:24" ht="18.95" customHeight="1">
      <c r="A35" s="347"/>
      <c r="B35" s="347"/>
      <c r="C35" s="366"/>
      <c r="D35" s="18"/>
      <c r="E35" s="18"/>
      <c r="F35" s="18"/>
      <c r="G35" s="18"/>
      <c r="H35" s="18"/>
    </row>
    <row r="36" spans="1:24" ht="18.95" customHeight="1">
      <c r="A36" s="347"/>
      <c r="B36" s="347"/>
      <c r="C36" s="366"/>
      <c r="D36" s="18"/>
      <c r="E36" s="18"/>
      <c r="F36" s="18"/>
      <c r="G36" s="18"/>
      <c r="H36" s="18"/>
    </row>
    <row r="37" spans="1:24" ht="18.95" customHeight="1">
      <c r="A37" s="347"/>
      <c r="B37" s="347"/>
      <c r="C37" s="366"/>
      <c r="D37" s="18"/>
      <c r="E37" s="18"/>
      <c r="F37" s="18"/>
      <c r="G37" s="18"/>
      <c r="H37" s="18"/>
    </row>
    <row r="38" spans="1:24" ht="18.95" customHeight="1">
      <c r="A38" s="347"/>
      <c r="B38" s="347"/>
      <c r="C38" s="366"/>
      <c r="D38" s="18"/>
      <c r="E38" s="18"/>
      <c r="F38" s="18"/>
      <c r="G38" s="18"/>
      <c r="H38" s="18"/>
    </row>
    <row r="39" spans="1:24" ht="30">
      <c r="A39" s="368" t="s">
        <v>0</v>
      </c>
      <c r="B39" s="368"/>
      <c r="C39" s="366"/>
      <c r="D39" s="18"/>
      <c r="E39" s="18"/>
      <c r="F39" s="18"/>
      <c r="G39" s="18"/>
      <c r="H39" s="18"/>
    </row>
    <row r="40" spans="1:24" ht="30">
      <c r="A40" s="124" t="s">
        <v>1</v>
      </c>
      <c r="B40" s="124"/>
      <c r="C40" s="366"/>
      <c r="D40" s="18"/>
      <c r="E40" s="18"/>
      <c r="F40" s="18"/>
      <c r="G40" s="18"/>
      <c r="H40" s="18"/>
    </row>
    <row r="41" spans="1:24" ht="30">
      <c r="A41" s="79" t="str">
        <f>A8</f>
        <v>44. nädal</v>
      </c>
      <c r="B41" s="80">
        <f>B8+1</f>
        <v>46322</v>
      </c>
      <c r="C41" s="367"/>
      <c r="D41" s="82"/>
      <c r="E41" s="82"/>
      <c r="F41" s="18"/>
      <c r="G41" s="18"/>
      <c r="H41" s="18"/>
    </row>
    <row r="42" spans="1:24" ht="50.1" customHeight="1">
      <c r="A42" s="471" t="s">
        <v>27</v>
      </c>
      <c r="B42" s="206" t="s">
        <v>4</v>
      </c>
      <c r="C42" s="207" t="s">
        <v>5</v>
      </c>
      <c r="D42" s="208" t="s">
        <v>6</v>
      </c>
      <c r="E42" s="208" t="s">
        <v>7</v>
      </c>
      <c r="F42" s="208" t="s">
        <v>8</v>
      </c>
      <c r="G42" s="208" t="s">
        <v>9</v>
      </c>
      <c r="H42" s="208" t="s">
        <v>10</v>
      </c>
      <c r="K42" s="6"/>
      <c r="L42" s="6"/>
      <c r="M42" s="6"/>
      <c r="N42" s="6"/>
      <c r="O42" s="6"/>
      <c r="P42" s="6"/>
      <c r="Q42" s="102"/>
      <c r="R42" s="126"/>
      <c r="S42" s="127"/>
      <c r="T42" s="46"/>
      <c r="U42" s="46"/>
      <c r="V42" s="46"/>
      <c r="W42" s="46"/>
      <c r="X42" s="46"/>
    </row>
    <row r="43" spans="1:24" ht="35.1" customHeight="1">
      <c r="A43" s="484"/>
      <c r="B43" s="503" t="s">
        <v>393</v>
      </c>
      <c r="C43" s="232" t="s">
        <v>394</v>
      </c>
      <c r="D43" s="201">
        <v>135</v>
      </c>
      <c r="E43" s="201">
        <v>197.43885000000003</v>
      </c>
      <c r="F43" s="201">
        <v>10.870200000000001</v>
      </c>
      <c r="G43" s="201">
        <v>13.450049999999999</v>
      </c>
      <c r="H43" s="201">
        <v>8.4064500000000013</v>
      </c>
      <c r="I43" s="4"/>
      <c r="K43" s="6"/>
      <c r="L43" s="6"/>
      <c r="M43" s="6"/>
      <c r="N43" s="6"/>
      <c r="O43" s="6"/>
      <c r="P43" s="6"/>
      <c r="Q43" s="128"/>
      <c r="R43" s="129"/>
      <c r="S43" s="127"/>
      <c r="T43" s="70"/>
      <c r="U43" s="46"/>
      <c r="V43" s="46"/>
      <c r="W43" s="46"/>
      <c r="X43" s="46"/>
    </row>
    <row r="44" spans="1:24" ht="35.1" customHeight="1">
      <c r="A44" s="186" t="s">
        <v>11</v>
      </c>
      <c r="B44" s="498" t="s">
        <v>395</v>
      </c>
      <c r="C44" s="232" t="s">
        <v>396</v>
      </c>
      <c r="D44" s="213">
        <v>15</v>
      </c>
      <c r="E44" s="201">
        <v>11.871600000000001</v>
      </c>
      <c r="F44" s="201">
        <v>0.77565000000000006</v>
      </c>
      <c r="G44" s="201">
        <v>0.74609999999999999</v>
      </c>
      <c r="H44" s="201">
        <v>0.64005000000000001</v>
      </c>
      <c r="I44" s="4"/>
      <c r="K44" s="6"/>
      <c r="L44" s="6"/>
      <c r="M44" s="6"/>
      <c r="N44" s="6"/>
      <c r="O44" s="6"/>
      <c r="P44" s="6"/>
      <c r="Q44" s="19"/>
      <c r="R44" s="130"/>
      <c r="S44" s="131"/>
      <c r="T44" s="45"/>
      <c r="U44" s="46"/>
      <c r="V44" s="46"/>
      <c r="W44" s="46"/>
      <c r="X44" s="46"/>
    </row>
    <row r="45" spans="1:24" ht="35.1" customHeight="1">
      <c r="A45" s="158"/>
      <c r="B45" s="498" t="s">
        <v>186</v>
      </c>
      <c r="C45" s="211" t="s">
        <v>187</v>
      </c>
      <c r="D45" s="219">
        <v>75</v>
      </c>
      <c r="E45" s="201">
        <v>68.3</v>
      </c>
      <c r="F45" s="201">
        <v>10.7</v>
      </c>
      <c r="G45" s="201">
        <v>1.9</v>
      </c>
      <c r="H45" s="201">
        <v>1.78</v>
      </c>
      <c r="I45" s="4"/>
      <c r="Q45" s="19"/>
      <c r="R45" s="132"/>
      <c r="S45" s="19"/>
      <c r="T45" s="45"/>
      <c r="U45" s="46"/>
      <c r="V45" s="46"/>
      <c r="W45" s="46"/>
      <c r="X45" s="46"/>
    </row>
    <row r="46" spans="1:24" s="8" customFormat="1" ht="35.1" customHeight="1">
      <c r="A46" s="154"/>
      <c r="B46" s="504" t="s">
        <v>90</v>
      </c>
      <c r="C46" s="215" t="s">
        <v>397</v>
      </c>
      <c r="D46" s="505">
        <v>75</v>
      </c>
      <c r="E46" s="217">
        <v>125.625</v>
      </c>
      <c r="F46" s="217">
        <v>20.625</v>
      </c>
      <c r="G46" s="217">
        <v>2.9249999999999998</v>
      </c>
      <c r="H46" s="217">
        <v>3.5531250000000001</v>
      </c>
      <c r="J46" s="9"/>
      <c r="K46" s="9"/>
      <c r="L46" s="9"/>
      <c r="M46" s="9"/>
      <c r="N46" s="9"/>
      <c r="O46" s="9"/>
      <c r="P46" s="9"/>
      <c r="Q46" s="19"/>
      <c r="R46" s="132"/>
      <c r="S46" s="19"/>
      <c r="T46" s="45"/>
      <c r="U46" s="46"/>
      <c r="V46" s="46"/>
      <c r="W46" s="46"/>
      <c r="X46" s="46"/>
    </row>
    <row r="47" spans="1:24" s="8" customFormat="1" ht="35.1" customHeight="1">
      <c r="A47" s="154"/>
      <c r="B47" s="499" t="s">
        <v>252</v>
      </c>
      <c r="C47" s="212" t="s">
        <v>253</v>
      </c>
      <c r="D47" s="219">
        <v>100</v>
      </c>
      <c r="E47" s="201">
        <v>47.7</v>
      </c>
      <c r="F47" s="201">
        <v>3.84</v>
      </c>
      <c r="G47" s="201">
        <v>0.72</v>
      </c>
      <c r="H47" s="201">
        <v>5.16</v>
      </c>
      <c r="J47" s="9"/>
      <c r="K47" s="9"/>
      <c r="L47" s="9"/>
      <c r="M47" s="9"/>
      <c r="N47" s="9"/>
      <c r="O47" s="9"/>
      <c r="P47" s="9"/>
      <c r="Q47" s="19"/>
      <c r="R47" s="132"/>
      <c r="S47" s="19"/>
      <c r="T47" s="45"/>
      <c r="U47" s="46"/>
      <c r="V47" s="46"/>
      <c r="W47" s="46"/>
      <c r="X47" s="46"/>
    </row>
    <row r="48" spans="1:24" s="8" customFormat="1" ht="35.1" customHeight="1">
      <c r="A48" s="158"/>
      <c r="B48" s="498" t="s">
        <v>398</v>
      </c>
      <c r="C48" s="212" t="s">
        <v>399</v>
      </c>
      <c r="D48" s="219">
        <v>100</v>
      </c>
      <c r="E48" s="201">
        <v>20.48</v>
      </c>
      <c r="F48" s="201">
        <v>4.88</v>
      </c>
      <c r="G48" s="201">
        <v>0.12</v>
      </c>
      <c r="H48" s="201">
        <v>0.84</v>
      </c>
      <c r="J48" s="9"/>
      <c r="K48" s="9"/>
      <c r="L48" s="9"/>
      <c r="M48" s="9"/>
      <c r="N48" s="9"/>
      <c r="O48" s="9"/>
      <c r="P48" s="9"/>
      <c r="Q48" s="19"/>
      <c r="R48" s="132"/>
      <c r="S48" s="19"/>
      <c r="T48" s="45"/>
      <c r="U48" s="46"/>
      <c r="V48" s="46"/>
      <c r="W48" s="46"/>
      <c r="X48" s="46"/>
    </row>
    <row r="49" spans="1:24" s="8" customFormat="1" ht="35.1" customHeight="1">
      <c r="A49" s="158"/>
      <c r="B49" s="498" t="s">
        <v>400</v>
      </c>
      <c r="C49" s="212" t="s">
        <v>400</v>
      </c>
      <c r="D49" s="219">
        <v>150</v>
      </c>
      <c r="E49" s="201">
        <v>63.49</v>
      </c>
      <c r="F49" s="201">
        <v>13.975000000000001</v>
      </c>
      <c r="G49" s="201">
        <v>0.85</v>
      </c>
      <c r="H49" s="201">
        <v>2.2999999999999998</v>
      </c>
      <c r="J49" s="9"/>
      <c r="K49" s="9"/>
      <c r="L49" s="9"/>
      <c r="M49" s="9"/>
      <c r="N49" s="9"/>
      <c r="O49" s="9"/>
      <c r="P49" s="9"/>
      <c r="Q49" s="133"/>
      <c r="R49" s="134"/>
      <c r="S49" s="135"/>
      <c r="T49" s="45"/>
      <c r="U49" s="46"/>
      <c r="V49" s="46"/>
      <c r="W49" s="46"/>
      <c r="X49" s="46"/>
    </row>
    <row r="50" spans="1:24" s="8" customFormat="1" ht="35.1" customHeight="1">
      <c r="A50" s="158"/>
      <c r="B50" s="506" t="s">
        <v>52</v>
      </c>
      <c r="C50" s="224" t="s">
        <v>53</v>
      </c>
      <c r="D50" s="219">
        <v>10</v>
      </c>
      <c r="E50" s="201">
        <v>49.880900000000004</v>
      </c>
      <c r="F50" s="201">
        <v>0.39350000000000002</v>
      </c>
      <c r="G50" s="201">
        <v>5.3582000000000001</v>
      </c>
      <c r="H50" s="201">
        <v>4.0899999999999999E-2</v>
      </c>
      <c r="J50" s="9"/>
      <c r="K50" s="9"/>
      <c r="L50" s="9"/>
      <c r="M50" s="9"/>
      <c r="N50" s="9"/>
      <c r="O50" s="9"/>
      <c r="P50" s="9"/>
      <c r="Q50" s="133"/>
      <c r="R50" s="134"/>
      <c r="S50" s="135"/>
      <c r="T50" s="45"/>
      <c r="U50" s="46"/>
      <c r="V50" s="46"/>
      <c r="W50" s="46"/>
      <c r="X50" s="46"/>
    </row>
    <row r="51" spans="1:24" s="8" customFormat="1" ht="35.1" customHeight="1">
      <c r="A51" s="154"/>
      <c r="B51" s="506" t="s">
        <v>54</v>
      </c>
      <c r="C51" s="224" t="s">
        <v>55</v>
      </c>
      <c r="D51" s="219">
        <v>15</v>
      </c>
      <c r="E51" s="201">
        <v>91.7</v>
      </c>
      <c r="F51" s="201">
        <v>0.221</v>
      </c>
      <c r="G51" s="201">
        <v>8.01</v>
      </c>
      <c r="H51" s="201">
        <v>3.83</v>
      </c>
      <c r="J51" s="9"/>
      <c r="K51" s="9"/>
      <c r="L51" s="9"/>
      <c r="M51" s="9"/>
      <c r="N51" s="9"/>
      <c r="O51" s="9"/>
      <c r="P51" s="9"/>
      <c r="Q51" s="133"/>
      <c r="R51" s="134"/>
      <c r="S51" s="135"/>
      <c r="T51" s="45"/>
      <c r="U51" s="46"/>
      <c r="V51" s="46"/>
      <c r="W51" s="46"/>
      <c r="X51" s="46"/>
    </row>
    <row r="52" spans="1:24" s="8" customFormat="1" ht="35.1" customHeight="1">
      <c r="A52" s="155"/>
      <c r="B52" s="498" t="s">
        <v>35</v>
      </c>
      <c r="C52" s="222"/>
      <c r="D52" s="219">
        <v>30</v>
      </c>
      <c r="E52" s="201">
        <v>72.644999999999996</v>
      </c>
      <c r="F52" s="201">
        <v>15.435</v>
      </c>
      <c r="G52" s="201">
        <v>0.46499999999999997</v>
      </c>
      <c r="H52" s="201">
        <v>2.61</v>
      </c>
      <c r="I52" s="10"/>
      <c r="J52" s="9"/>
      <c r="K52" s="9"/>
      <c r="L52" s="9"/>
      <c r="M52" s="9"/>
      <c r="N52" s="9"/>
      <c r="O52" s="9"/>
      <c r="P52" s="11"/>
      <c r="Q52" s="136"/>
      <c r="R52" s="134"/>
      <c r="S52" s="135"/>
      <c r="T52" s="45"/>
      <c r="U52" s="46"/>
      <c r="V52" s="46"/>
      <c r="W52" s="46"/>
      <c r="X52" s="46"/>
    </row>
    <row r="53" spans="1:24" s="8" customFormat="1" ht="35.1" customHeight="1">
      <c r="A53" s="156"/>
      <c r="B53" s="498" t="s">
        <v>141</v>
      </c>
      <c r="C53" s="222"/>
      <c r="D53" s="219">
        <v>100</v>
      </c>
      <c r="E53" s="201">
        <v>24.2</v>
      </c>
      <c r="F53" s="201">
        <v>6</v>
      </c>
      <c r="G53" s="201">
        <v>0.2</v>
      </c>
      <c r="H53" s="201">
        <v>0.5</v>
      </c>
      <c r="I53" s="10"/>
      <c r="J53" s="9"/>
      <c r="K53" s="9"/>
      <c r="L53" s="9"/>
      <c r="M53" s="9"/>
      <c r="N53" s="9"/>
      <c r="O53" s="9"/>
      <c r="P53" s="9"/>
      <c r="Q53" s="136"/>
      <c r="R53" s="134"/>
      <c r="S53" s="135"/>
      <c r="T53" s="45"/>
      <c r="U53" s="46"/>
      <c r="V53" s="46"/>
      <c r="W53" s="46"/>
      <c r="X53" s="46"/>
    </row>
    <row r="54" spans="1:24" ht="35.1" customHeight="1">
      <c r="A54" s="157"/>
      <c r="B54" s="499" t="s">
        <v>77</v>
      </c>
      <c r="C54" s="222"/>
      <c r="D54" s="316">
        <v>70</v>
      </c>
      <c r="E54" s="316">
        <v>33.653199999999998</v>
      </c>
      <c r="F54" s="316">
        <v>9.4359999999999999</v>
      </c>
      <c r="G54" s="316">
        <v>0</v>
      </c>
      <c r="H54" s="316">
        <v>0</v>
      </c>
      <c r="J54" s="6"/>
      <c r="K54" s="6"/>
      <c r="L54" s="6"/>
      <c r="M54" s="6"/>
      <c r="N54" s="6"/>
      <c r="O54" s="6"/>
      <c r="P54" s="6"/>
    </row>
    <row r="55" spans="1:24" s="3" customFormat="1" ht="18.95" customHeight="1">
      <c r="A55" s="172"/>
      <c r="B55" s="112"/>
      <c r="C55" s="494" t="s">
        <v>12</v>
      </c>
      <c r="D55" s="501"/>
      <c r="E55" s="502">
        <f>SUM(E43:E54)</f>
        <v>806.98455000000001</v>
      </c>
      <c r="F55" s="502">
        <f>SUM(F43:F54)</f>
        <v>97.151350000000008</v>
      </c>
      <c r="G55" s="502">
        <f>SUM(G43:G54)</f>
        <v>34.744350000000004</v>
      </c>
      <c r="H55" s="502">
        <f>SUM(H43:H54)</f>
        <v>29.660525</v>
      </c>
      <c r="O55" s="7"/>
      <c r="P55" s="7"/>
      <c r="Q55" s="7"/>
      <c r="R55" s="7"/>
      <c r="S55" s="7"/>
      <c r="T55" s="7"/>
      <c r="U55" s="7"/>
      <c r="V55" s="7"/>
    </row>
    <row r="56" spans="1:24" ht="18.95" customHeight="1">
      <c r="A56" s="377" t="s">
        <v>13</v>
      </c>
      <c r="B56" s="377"/>
      <c r="C56" s="377"/>
      <c r="D56" s="377"/>
      <c r="E56" s="377"/>
      <c r="F56" s="377"/>
      <c r="G56" s="377"/>
      <c r="H56" s="377"/>
    </row>
    <row r="57" spans="1:24" ht="18.95" customHeight="1">
      <c r="A57" s="480" t="s">
        <v>14</v>
      </c>
      <c r="B57" s="360"/>
      <c r="C57" s="360"/>
      <c r="D57" s="360"/>
      <c r="E57" s="360"/>
      <c r="F57" s="360"/>
      <c r="G57" s="360"/>
      <c r="H57" s="481"/>
    </row>
    <row r="58" spans="1:24" ht="18.95" customHeight="1">
      <c r="A58" s="349" t="s">
        <v>15</v>
      </c>
      <c r="B58" s="350"/>
      <c r="C58" s="350"/>
      <c r="D58" s="350"/>
      <c r="E58" s="350"/>
      <c r="F58" s="350"/>
      <c r="G58" s="350"/>
      <c r="H58" s="351"/>
    </row>
    <row r="59" spans="1:24" ht="18.95" customHeight="1">
      <c r="A59" s="352" t="s">
        <v>16</v>
      </c>
      <c r="B59" s="353"/>
      <c r="C59" s="353"/>
      <c r="D59" s="353"/>
      <c r="E59" s="353"/>
      <c r="F59" s="353"/>
      <c r="G59" s="353"/>
      <c r="H59" s="354"/>
    </row>
    <row r="60" spans="1:24" ht="18.95" customHeight="1">
      <c r="A60" s="352" t="s">
        <v>17</v>
      </c>
      <c r="B60" s="353"/>
      <c r="C60" s="353"/>
      <c r="D60" s="353"/>
      <c r="E60" s="353"/>
      <c r="F60" s="353"/>
      <c r="G60" s="353"/>
      <c r="H60" s="354"/>
    </row>
    <row r="61" spans="1:24" ht="18.95" customHeight="1">
      <c r="A61" s="352" t="s">
        <v>18</v>
      </c>
      <c r="B61" s="353"/>
      <c r="C61" s="353"/>
      <c r="D61" s="353"/>
      <c r="E61" s="353"/>
      <c r="F61" s="353"/>
      <c r="G61" s="353"/>
      <c r="H61" s="354"/>
    </row>
    <row r="62" spans="1:24" ht="18.95" customHeight="1">
      <c r="A62" s="355" t="s">
        <v>19</v>
      </c>
      <c r="B62" s="356"/>
      <c r="C62" s="356"/>
      <c r="D62" s="356"/>
      <c r="E62" s="356"/>
      <c r="F62" s="356"/>
      <c r="G62" s="356"/>
      <c r="H62" s="357"/>
    </row>
    <row r="63" spans="1:24" ht="18.95" customHeight="1">
      <c r="A63" s="348" t="s">
        <v>20</v>
      </c>
      <c r="B63" s="348"/>
      <c r="C63" s="348"/>
      <c r="D63" s="348"/>
      <c r="E63" s="348"/>
      <c r="F63" s="348"/>
      <c r="G63" s="348"/>
      <c r="H63" s="348"/>
    </row>
    <row r="64" spans="1:24" ht="18.95" customHeight="1">
      <c r="A64" s="482" t="s">
        <v>21</v>
      </c>
      <c r="B64" s="84" t="s">
        <v>22</v>
      </c>
      <c r="C64" s="84"/>
      <c r="D64" s="84"/>
      <c r="E64" s="85"/>
      <c r="F64" s="85"/>
      <c r="G64" s="85"/>
      <c r="H64" s="483"/>
    </row>
    <row r="65" spans="1:22" ht="18.95" customHeight="1">
      <c r="A65" s="83" t="s">
        <v>23</v>
      </c>
      <c r="B65" s="86" t="s">
        <v>24</v>
      </c>
      <c r="C65" s="86"/>
      <c r="D65" s="86"/>
      <c r="E65" s="87"/>
      <c r="F65" s="87"/>
      <c r="G65" s="87"/>
      <c r="H65" s="88"/>
    </row>
    <row r="66" spans="1:22" ht="18.95" customHeight="1">
      <c r="A66" s="89" t="s">
        <v>25</v>
      </c>
      <c r="B66" s="90" t="s">
        <v>26</v>
      </c>
      <c r="C66" s="90"/>
      <c r="D66" s="90"/>
      <c r="E66" s="91"/>
      <c r="F66" s="91"/>
      <c r="G66" s="91"/>
      <c r="H66" s="92"/>
    </row>
    <row r="67" spans="1:22" ht="18.95" customHeight="1">
      <c r="A67" s="347" t="e" vm="1">
        <v>#VALUE!</v>
      </c>
      <c r="B67" s="347"/>
      <c r="C67" s="366" t="e" vm="2">
        <v>#VALUE!</v>
      </c>
      <c r="D67" s="18"/>
      <c r="E67" s="18"/>
      <c r="F67" s="18"/>
      <c r="G67" s="18"/>
      <c r="H67" s="18"/>
    </row>
    <row r="68" spans="1:22" ht="18.95" customHeight="1">
      <c r="A68" s="347"/>
      <c r="B68" s="347"/>
      <c r="C68" s="366"/>
      <c r="D68" s="18"/>
      <c r="E68" s="18"/>
      <c r="F68" s="18"/>
      <c r="G68" s="18"/>
      <c r="H68" s="18"/>
    </row>
    <row r="69" spans="1:22" ht="18.95" customHeight="1">
      <c r="A69" s="347"/>
      <c r="B69" s="347"/>
      <c r="C69" s="366"/>
      <c r="D69" s="18"/>
      <c r="E69" s="18"/>
      <c r="F69" s="18"/>
      <c r="G69" s="18"/>
      <c r="H69" s="18"/>
    </row>
    <row r="70" spans="1:22" ht="18.95" customHeight="1">
      <c r="A70" s="347"/>
      <c r="B70" s="347"/>
      <c r="C70" s="366"/>
      <c r="D70" s="18"/>
      <c r="E70" s="18"/>
      <c r="F70" s="18"/>
      <c r="G70" s="18"/>
      <c r="H70" s="18"/>
    </row>
    <row r="71" spans="1:22" ht="18.95" customHeight="1">
      <c r="A71" s="347"/>
      <c r="B71" s="347"/>
      <c r="C71" s="366"/>
      <c r="D71" s="18"/>
      <c r="E71" s="18"/>
      <c r="F71" s="18"/>
      <c r="G71" s="18"/>
      <c r="H71" s="18"/>
    </row>
    <row r="72" spans="1:22" ht="30">
      <c r="A72" s="368" t="s">
        <v>0</v>
      </c>
      <c r="B72" s="368"/>
      <c r="C72" s="366"/>
      <c r="D72" s="18"/>
      <c r="E72" s="18"/>
      <c r="F72" s="18"/>
      <c r="G72" s="18"/>
      <c r="H72" s="18"/>
    </row>
    <row r="73" spans="1:22" ht="30">
      <c r="A73" s="124" t="s">
        <v>1</v>
      </c>
      <c r="B73" s="124"/>
      <c r="C73" s="366"/>
      <c r="D73" s="18"/>
      <c r="E73" s="18"/>
      <c r="F73" s="18"/>
      <c r="G73" s="18"/>
      <c r="H73" s="18"/>
    </row>
    <row r="74" spans="1:22" ht="30">
      <c r="A74" s="79" t="str">
        <f>A8</f>
        <v>44. nädal</v>
      </c>
      <c r="B74" s="80">
        <f>B8+2</f>
        <v>46323</v>
      </c>
      <c r="C74" s="367"/>
      <c r="D74" s="82"/>
      <c r="E74" s="82"/>
      <c r="F74" s="18"/>
      <c r="G74" s="18"/>
      <c r="H74" s="18"/>
    </row>
    <row r="75" spans="1:22" ht="50.1" customHeight="1">
      <c r="A75" s="471" t="s">
        <v>28</v>
      </c>
      <c r="B75" s="206" t="s">
        <v>4</v>
      </c>
      <c r="C75" s="207" t="s">
        <v>5</v>
      </c>
      <c r="D75" s="208" t="s">
        <v>6</v>
      </c>
      <c r="E75" s="208" t="s">
        <v>7</v>
      </c>
      <c r="F75" s="208" t="s">
        <v>8</v>
      </c>
      <c r="G75" s="208" t="s">
        <v>9</v>
      </c>
      <c r="H75" s="208" t="s">
        <v>10</v>
      </c>
      <c r="O75" s="6"/>
      <c r="P75" s="6"/>
      <c r="Q75" s="6"/>
      <c r="R75" s="6"/>
      <c r="S75" s="6"/>
      <c r="T75" s="6"/>
      <c r="U75" s="6"/>
      <c r="V75" s="6"/>
    </row>
    <row r="76" spans="1:22" s="3" customFormat="1" ht="35.1" customHeight="1">
      <c r="A76" s="484"/>
      <c r="B76" s="442" t="s">
        <v>401</v>
      </c>
      <c r="C76" s="212" t="s">
        <v>402</v>
      </c>
      <c r="D76" s="201">
        <v>350</v>
      </c>
      <c r="E76" s="201">
        <v>262.5</v>
      </c>
      <c r="F76" s="201">
        <v>16.344999999999999</v>
      </c>
      <c r="G76" s="201">
        <v>13.895000000000001</v>
      </c>
      <c r="H76" s="201">
        <v>16.66</v>
      </c>
      <c r="J76" s="7"/>
      <c r="K76" s="7"/>
      <c r="L76" s="7"/>
      <c r="M76" s="7"/>
      <c r="N76" s="7"/>
      <c r="O76" s="7"/>
      <c r="P76" s="14"/>
      <c r="Q76" s="14"/>
      <c r="R76" s="14"/>
      <c r="S76" s="14"/>
      <c r="T76" s="7"/>
      <c r="U76" s="7"/>
      <c r="V76" s="7"/>
    </row>
    <row r="77" spans="1:22" s="3" customFormat="1" ht="35.1" customHeight="1">
      <c r="A77" s="152" t="s">
        <v>11</v>
      </c>
      <c r="B77" s="488" t="s">
        <v>403</v>
      </c>
      <c r="C77" s="212" t="s">
        <v>404</v>
      </c>
      <c r="D77" s="213">
        <v>50</v>
      </c>
      <c r="E77" s="201">
        <v>21.85</v>
      </c>
      <c r="F77" s="201">
        <v>3.4350000000000005</v>
      </c>
      <c r="G77" s="201">
        <v>0.55000000000000004</v>
      </c>
      <c r="H77" s="201">
        <v>0.56999999999999995</v>
      </c>
      <c r="J77" s="7"/>
      <c r="K77" s="7"/>
      <c r="L77" s="7"/>
      <c r="M77" s="7"/>
      <c r="N77" s="7"/>
      <c r="O77" s="7"/>
      <c r="P77" s="14"/>
      <c r="Q77" s="14"/>
      <c r="R77" s="14"/>
      <c r="S77" s="14"/>
      <c r="T77" s="7"/>
      <c r="U77" s="7"/>
      <c r="V77" s="7"/>
    </row>
    <row r="78" spans="1:22" s="3" customFormat="1" ht="35.1" customHeight="1">
      <c r="A78" s="158"/>
      <c r="B78" s="459" t="s">
        <v>231</v>
      </c>
      <c r="C78" s="284"/>
      <c r="D78" s="219">
        <v>30</v>
      </c>
      <c r="E78" s="201">
        <v>66.5</v>
      </c>
      <c r="F78" s="201">
        <v>1.1399999999999999</v>
      </c>
      <c r="G78" s="201">
        <v>6.44</v>
      </c>
      <c r="H78" s="201">
        <v>0.9900000000000001</v>
      </c>
      <c r="J78" s="7"/>
      <c r="K78" s="7"/>
      <c r="L78" s="7"/>
      <c r="M78" s="7"/>
      <c r="N78" s="7"/>
      <c r="O78" s="7"/>
      <c r="P78" s="14"/>
      <c r="Q78" s="14"/>
      <c r="R78" s="14"/>
      <c r="S78" s="14"/>
      <c r="T78" s="7"/>
      <c r="U78" s="7"/>
      <c r="V78" s="7"/>
    </row>
    <row r="79" spans="1:22" s="3" customFormat="1" ht="51">
      <c r="A79" s="158"/>
      <c r="B79" s="459" t="s">
        <v>405</v>
      </c>
      <c r="C79" s="285" t="s">
        <v>406</v>
      </c>
      <c r="D79" s="219">
        <v>180</v>
      </c>
      <c r="E79" s="201">
        <v>349.875</v>
      </c>
      <c r="F79" s="201">
        <v>44.1</v>
      </c>
      <c r="G79" s="201">
        <v>15.525</v>
      </c>
      <c r="H79" s="201">
        <v>5.5349999999999993</v>
      </c>
      <c r="J79" s="7"/>
      <c r="K79" s="7"/>
      <c r="L79" s="7"/>
      <c r="M79" s="7"/>
      <c r="N79" s="7"/>
      <c r="O79" s="7"/>
      <c r="P79" s="14"/>
      <c r="Q79" s="14"/>
      <c r="R79" s="14"/>
      <c r="S79" s="14"/>
      <c r="T79" s="7"/>
      <c r="U79" s="7"/>
      <c r="V79" s="7"/>
    </row>
    <row r="80" spans="1:22" s="3" customFormat="1" ht="35.1" customHeight="1">
      <c r="A80" s="155"/>
      <c r="B80" s="498" t="s">
        <v>35</v>
      </c>
      <c r="C80" s="222"/>
      <c r="D80" s="219">
        <v>30</v>
      </c>
      <c r="E80" s="201">
        <v>72.644999999999996</v>
      </c>
      <c r="F80" s="201">
        <v>15.435</v>
      </c>
      <c r="G80" s="201">
        <v>0.46499999999999997</v>
      </c>
      <c r="H80" s="201">
        <v>2.61</v>
      </c>
      <c r="J80" s="7"/>
      <c r="K80" s="7"/>
      <c r="L80" s="7"/>
      <c r="M80" s="7"/>
      <c r="N80" s="7"/>
      <c r="O80" s="7"/>
      <c r="P80" s="14"/>
      <c r="Q80" s="14"/>
      <c r="R80" s="14"/>
      <c r="S80" s="14"/>
      <c r="T80" s="7"/>
      <c r="U80" s="7"/>
      <c r="V80" s="7"/>
    </row>
    <row r="81" spans="1:22" s="3" customFormat="1" ht="35.1" customHeight="1">
      <c r="A81" s="156"/>
      <c r="B81" s="498" t="s">
        <v>141</v>
      </c>
      <c r="C81" s="222"/>
      <c r="D81" s="219">
        <v>100</v>
      </c>
      <c r="E81" s="201">
        <v>24.2</v>
      </c>
      <c r="F81" s="201">
        <v>6</v>
      </c>
      <c r="G81" s="201">
        <v>0.2</v>
      </c>
      <c r="H81" s="201">
        <v>0.5</v>
      </c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5.1" customHeight="1">
      <c r="A82" s="157"/>
      <c r="B82" s="498" t="s">
        <v>57</v>
      </c>
      <c r="C82" s="222"/>
      <c r="D82" s="219">
        <v>70</v>
      </c>
      <c r="E82" s="201">
        <v>27.983199999999997</v>
      </c>
      <c r="F82" s="201">
        <v>8.3579999999999988</v>
      </c>
      <c r="G82" s="201">
        <v>0</v>
      </c>
      <c r="H82" s="201">
        <v>0.21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2" s="3" customFormat="1" ht="18.95" customHeight="1">
      <c r="A83" s="172"/>
      <c r="B83" s="112"/>
      <c r="C83" s="494" t="s">
        <v>12</v>
      </c>
      <c r="D83" s="501"/>
      <c r="E83" s="502">
        <f>SUM(E76:E82)</f>
        <v>825.55320000000006</v>
      </c>
      <c r="F83" s="502">
        <f>SUM(F76:F82)</f>
        <v>94.813000000000017</v>
      </c>
      <c r="G83" s="502">
        <f>SUM(G76:G82)</f>
        <v>37.07500000000001</v>
      </c>
      <c r="H83" s="502">
        <f>SUM(H76:H82)</f>
        <v>27.074999999999999</v>
      </c>
      <c r="J83" s="12"/>
      <c r="K83" s="13"/>
      <c r="L83" s="13"/>
      <c r="M83" s="13"/>
      <c r="N83" s="13"/>
      <c r="O83" s="13"/>
    </row>
    <row r="84" spans="1:22" ht="18.95" customHeight="1">
      <c r="A84" s="377" t="s">
        <v>13</v>
      </c>
      <c r="B84" s="377"/>
      <c r="C84" s="377"/>
      <c r="D84" s="377"/>
      <c r="E84" s="377"/>
      <c r="F84" s="377"/>
      <c r="G84" s="377"/>
      <c r="H84" s="377"/>
    </row>
    <row r="85" spans="1:22" ht="18.95" customHeight="1">
      <c r="A85" s="480" t="s">
        <v>14</v>
      </c>
      <c r="B85" s="360"/>
      <c r="C85" s="360"/>
      <c r="D85" s="360"/>
      <c r="E85" s="360"/>
      <c r="F85" s="360"/>
      <c r="G85" s="360"/>
      <c r="H85" s="481"/>
    </row>
    <row r="86" spans="1:22" ht="18.95" customHeight="1">
      <c r="A86" s="349" t="s">
        <v>15</v>
      </c>
      <c r="B86" s="350"/>
      <c r="C86" s="350"/>
      <c r="D86" s="350"/>
      <c r="E86" s="350"/>
      <c r="F86" s="350"/>
      <c r="G86" s="350"/>
      <c r="H86" s="351"/>
    </row>
    <row r="87" spans="1:22" ht="18.95" customHeight="1">
      <c r="A87" s="352" t="s">
        <v>16</v>
      </c>
      <c r="B87" s="353"/>
      <c r="C87" s="353"/>
      <c r="D87" s="353"/>
      <c r="E87" s="353"/>
      <c r="F87" s="353"/>
      <c r="G87" s="353"/>
      <c r="H87" s="354"/>
    </row>
    <row r="88" spans="1:22" ht="18.95" customHeight="1">
      <c r="A88" s="352" t="s">
        <v>17</v>
      </c>
      <c r="B88" s="353"/>
      <c r="C88" s="353"/>
      <c r="D88" s="353"/>
      <c r="E88" s="353"/>
      <c r="F88" s="353"/>
      <c r="G88" s="353"/>
      <c r="H88" s="354"/>
    </row>
    <row r="89" spans="1:22" ht="18.95" customHeight="1">
      <c r="A89" s="352" t="s">
        <v>18</v>
      </c>
      <c r="B89" s="353"/>
      <c r="C89" s="353"/>
      <c r="D89" s="353"/>
      <c r="E89" s="353"/>
      <c r="F89" s="353"/>
      <c r="G89" s="353"/>
      <c r="H89" s="354"/>
    </row>
    <row r="90" spans="1:22" ht="18.95" customHeight="1">
      <c r="A90" s="355" t="s">
        <v>19</v>
      </c>
      <c r="B90" s="356"/>
      <c r="C90" s="356"/>
      <c r="D90" s="356"/>
      <c r="E90" s="356"/>
      <c r="F90" s="356"/>
      <c r="G90" s="356"/>
      <c r="H90" s="357"/>
    </row>
    <row r="91" spans="1:22" ht="18.95" customHeight="1">
      <c r="A91" s="348" t="s">
        <v>20</v>
      </c>
      <c r="B91" s="348"/>
      <c r="C91" s="348"/>
      <c r="D91" s="348"/>
      <c r="E91" s="348"/>
      <c r="F91" s="348"/>
      <c r="G91" s="348"/>
      <c r="H91" s="348"/>
    </row>
    <row r="92" spans="1:22" ht="18.95" customHeight="1">
      <c r="A92" s="482" t="s">
        <v>21</v>
      </c>
      <c r="B92" s="84" t="s">
        <v>22</v>
      </c>
      <c r="C92" s="84"/>
      <c r="D92" s="84"/>
      <c r="E92" s="85"/>
      <c r="F92" s="85"/>
      <c r="G92" s="85"/>
      <c r="H92" s="483"/>
    </row>
    <row r="93" spans="1:22" ht="18.95" customHeight="1">
      <c r="A93" s="83" t="s">
        <v>23</v>
      </c>
      <c r="B93" s="86" t="s">
        <v>24</v>
      </c>
      <c r="C93" s="86"/>
      <c r="D93" s="86"/>
      <c r="E93" s="87"/>
      <c r="F93" s="87"/>
      <c r="G93" s="87"/>
      <c r="H93" s="88"/>
    </row>
    <row r="94" spans="1:22" ht="18.95" customHeight="1">
      <c r="A94" s="89" t="s">
        <v>25</v>
      </c>
      <c r="B94" s="90" t="s">
        <v>26</v>
      </c>
      <c r="C94" s="90"/>
      <c r="D94" s="90"/>
      <c r="E94" s="91"/>
      <c r="F94" s="91"/>
      <c r="G94" s="91"/>
      <c r="H94" s="92"/>
    </row>
    <row r="95" spans="1:22" ht="18.95" customHeight="1">
      <c r="A95" s="347" t="e" vm="1">
        <v>#VALUE!</v>
      </c>
      <c r="B95" s="347"/>
      <c r="C95" s="366" t="e" vm="2">
        <v>#VALUE!</v>
      </c>
      <c r="D95" s="18"/>
      <c r="E95" s="18"/>
      <c r="F95" s="18"/>
      <c r="G95" s="18"/>
      <c r="H95" s="18"/>
    </row>
    <row r="96" spans="1:22" ht="18.95" customHeight="1">
      <c r="A96" s="347"/>
      <c r="B96" s="347"/>
      <c r="C96" s="366"/>
      <c r="D96" s="18"/>
      <c r="E96" s="18"/>
      <c r="F96" s="18"/>
      <c r="G96" s="18"/>
      <c r="H96" s="18"/>
    </row>
    <row r="97" spans="1:15" ht="18.95" customHeight="1">
      <c r="A97" s="347"/>
      <c r="B97" s="347"/>
      <c r="C97" s="366"/>
      <c r="D97" s="18"/>
      <c r="E97" s="18"/>
      <c r="F97" s="18"/>
      <c r="G97" s="18"/>
      <c r="H97" s="18"/>
    </row>
    <row r="98" spans="1:15" ht="18.95" customHeight="1">
      <c r="A98" s="347"/>
      <c r="B98" s="347"/>
      <c r="C98" s="366"/>
      <c r="D98" s="18"/>
      <c r="E98" s="18"/>
      <c r="F98" s="18"/>
      <c r="G98" s="18"/>
      <c r="H98" s="18"/>
    </row>
    <row r="99" spans="1:15" ht="18.95" customHeight="1">
      <c r="A99" s="347"/>
      <c r="B99" s="347"/>
      <c r="C99" s="366"/>
      <c r="D99" s="18"/>
      <c r="E99" s="18"/>
      <c r="F99" s="18"/>
      <c r="G99" s="18"/>
      <c r="H99" s="18"/>
    </row>
    <row r="100" spans="1:15" ht="30">
      <c r="A100" s="368" t="s">
        <v>0</v>
      </c>
      <c r="B100" s="368"/>
      <c r="C100" s="366"/>
      <c r="D100" s="18"/>
      <c r="E100" s="18"/>
      <c r="F100" s="18"/>
      <c r="G100" s="18"/>
      <c r="H100" s="18"/>
    </row>
    <row r="101" spans="1:15" ht="30">
      <c r="A101" s="124" t="s">
        <v>1</v>
      </c>
      <c r="B101" s="124"/>
      <c r="C101" s="366"/>
      <c r="D101" s="18"/>
      <c r="E101" s="18"/>
      <c r="F101" s="18"/>
      <c r="G101" s="18"/>
      <c r="H101" s="18"/>
    </row>
    <row r="102" spans="1:15" ht="30">
      <c r="A102" s="79" t="str">
        <f>A8</f>
        <v>44. nädal</v>
      </c>
      <c r="B102" s="80">
        <f>B8+3</f>
        <v>46324</v>
      </c>
      <c r="C102" s="367"/>
      <c r="D102" s="82"/>
      <c r="E102" s="82"/>
      <c r="F102" s="18"/>
      <c r="G102" s="18"/>
      <c r="H102" s="18"/>
    </row>
    <row r="103" spans="1:15" ht="50.1" customHeight="1">
      <c r="A103" s="471" t="s">
        <v>38</v>
      </c>
      <c r="B103" s="206" t="s">
        <v>4</v>
      </c>
      <c r="C103" s="207" t="s">
        <v>5</v>
      </c>
      <c r="D103" s="208" t="s">
        <v>6</v>
      </c>
      <c r="E103" s="208" t="s">
        <v>7</v>
      </c>
      <c r="F103" s="208" t="s">
        <v>8</v>
      </c>
      <c r="G103" s="208" t="s">
        <v>9</v>
      </c>
      <c r="H103" s="208" t="s">
        <v>10</v>
      </c>
    </row>
    <row r="104" spans="1:15" ht="35.1" customHeight="1">
      <c r="A104" s="484"/>
      <c r="B104" s="496" t="s">
        <v>407</v>
      </c>
      <c r="C104" s="211" t="s">
        <v>408</v>
      </c>
      <c r="D104" s="316">
        <v>135</v>
      </c>
      <c r="E104" s="316">
        <v>128</v>
      </c>
      <c r="F104" s="316">
        <v>6.12</v>
      </c>
      <c r="G104" s="316">
        <v>7.38</v>
      </c>
      <c r="H104" s="316">
        <v>7.46</v>
      </c>
    </row>
    <row r="105" spans="1:15" ht="35.1" customHeight="1">
      <c r="A105" s="186" t="s">
        <v>11</v>
      </c>
      <c r="B105" s="507" t="s">
        <v>409</v>
      </c>
      <c r="C105" s="211" t="s">
        <v>410</v>
      </c>
      <c r="D105" s="213">
        <v>15</v>
      </c>
      <c r="E105" s="201">
        <v>11.2</v>
      </c>
      <c r="F105" s="201">
        <v>1.1499999999999999</v>
      </c>
      <c r="G105" s="201">
        <v>0.48599999999999999</v>
      </c>
      <c r="H105" s="201">
        <v>0.32800000000000001</v>
      </c>
    </row>
    <row r="106" spans="1:15" ht="35.1" customHeight="1">
      <c r="A106" s="159"/>
      <c r="B106" s="507" t="s">
        <v>63</v>
      </c>
      <c r="C106" s="211"/>
      <c r="D106" s="213">
        <v>75</v>
      </c>
      <c r="E106" s="201">
        <v>54.4</v>
      </c>
      <c r="F106" s="201">
        <v>11.6</v>
      </c>
      <c r="G106" s="201">
        <v>7.4999999999999997E-2</v>
      </c>
      <c r="H106" s="201">
        <v>1.42</v>
      </c>
    </row>
    <row r="107" spans="1:15" ht="35.1" customHeight="1">
      <c r="A107" s="159"/>
      <c r="B107" s="507" t="s">
        <v>411</v>
      </c>
      <c r="C107" s="211" t="s">
        <v>412</v>
      </c>
      <c r="D107" s="213">
        <v>75</v>
      </c>
      <c r="E107" s="201">
        <v>71.8</v>
      </c>
      <c r="F107" s="201">
        <v>14.2</v>
      </c>
      <c r="G107" s="201">
        <v>0.45</v>
      </c>
      <c r="H107" s="201">
        <v>1.87</v>
      </c>
    </row>
    <row r="108" spans="1:15" ht="35.1" customHeight="1">
      <c r="A108" s="158"/>
      <c r="B108" s="499" t="s">
        <v>413</v>
      </c>
      <c r="C108" s="212" t="s">
        <v>414</v>
      </c>
      <c r="D108" s="219">
        <v>100</v>
      </c>
      <c r="E108" s="201">
        <v>60.8</v>
      </c>
      <c r="F108" s="201">
        <v>9.49</v>
      </c>
      <c r="G108" s="201">
        <v>1.1200000000000001</v>
      </c>
      <c r="H108" s="201">
        <v>1.68</v>
      </c>
      <c r="J108" s="12"/>
      <c r="K108" s="13"/>
      <c r="L108" s="13"/>
      <c r="M108" s="13"/>
      <c r="N108" s="13"/>
      <c r="O108" s="13"/>
    </row>
    <row r="109" spans="1:15" ht="35.1" customHeight="1">
      <c r="A109" s="158"/>
      <c r="B109" s="499" t="s">
        <v>202</v>
      </c>
      <c r="C109" s="212" t="s">
        <v>203</v>
      </c>
      <c r="D109" s="219">
        <v>100</v>
      </c>
      <c r="E109" s="201">
        <v>14.3</v>
      </c>
      <c r="F109" s="201">
        <v>2.65</v>
      </c>
      <c r="G109" s="201">
        <v>0.1</v>
      </c>
      <c r="H109" s="201">
        <v>1.05</v>
      </c>
      <c r="J109" s="12"/>
      <c r="K109" s="13"/>
      <c r="L109" s="13"/>
      <c r="M109" s="13"/>
      <c r="N109" s="13"/>
      <c r="O109" s="13"/>
    </row>
    <row r="110" spans="1:15" ht="35.1" customHeight="1">
      <c r="A110" s="155"/>
      <c r="B110" s="507" t="s">
        <v>415</v>
      </c>
      <c r="C110" s="211" t="s">
        <v>416</v>
      </c>
      <c r="D110" s="219">
        <v>150</v>
      </c>
      <c r="E110" s="201">
        <v>41.375999999999998</v>
      </c>
      <c r="F110" s="201">
        <v>9.3547999999999991</v>
      </c>
      <c r="G110" s="201">
        <v>0.25739999999999996</v>
      </c>
      <c r="H110" s="201">
        <v>1.8900000000000001</v>
      </c>
    </row>
    <row r="111" spans="1:15" ht="35.1" customHeight="1">
      <c r="A111" s="155"/>
      <c r="B111" s="507" t="s">
        <v>417</v>
      </c>
      <c r="C111" s="317" t="s">
        <v>418</v>
      </c>
      <c r="D111" s="219">
        <v>50</v>
      </c>
      <c r="E111" s="201">
        <v>51.4</v>
      </c>
      <c r="F111" s="201">
        <v>1.25</v>
      </c>
      <c r="G111" s="201">
        <v>2.2000000000000002</v>
      </c>
      <c r="H111" s="201">
        <v>6.65</v>
      </c>
    </row>
    <row r="112" spans="1:15" ht="35.1" customHeight="1">
      <c r="A112" s="155"/>
      <c r="B112" s="506" t="s">
        <v>52</v>
      </c>
      <c r="C112" s="224" t="s">
        <v>53</v>
      </c>
      <c r="D112" s="219">
        <v>10</v>
      </c>
      <c r="E112" s="201">
        <v>49.880900000000004</v>
      </c>
      <c r="F112" s="201">
        <v>0.39350000000000002</v>
      </c>
      <c r="G112" s="201">
        <v>5.3582000000000001</v>
      </c>
      <c r="H112" s="201">
        <v>4.0899999999999999E-2</v>
      </c>
    </row>
    <row r="113" spans="1:8" ht="35.1" customHeight="1">
      <c r="A113" s="155"/>
      <c r="B113" s="506" t="s">
        <v>54</v>
      </c>
      <c r="C113" s="224" t="s">
        <v>55</v>
      </c>
      <c r="D113" s="219">
        <v>15</v>
      </c>
      <c r="E113" s="201">
        <v>91.7</v>
      </c>
      <c r="F113" s="201">
        <v>0.221</v>
      </c>
      <c r="G113" s="201">
        <v>8.01</v>
      </c>
      <c r="H113" s="201">
        <v>3.83</v>
      </c>
    </row>
    <row r="114" spans="1:8" ht="35.1" customHeight="1">
      <c r="A114" s="155"/>
      <c r="B114" s="498" t="s">
        <v>35</v>
      </c>
      <c r="C114" s="314"/>
      <c r="D114" s="219">
        <v>30</v>
      </c>
      <c r="E114" s="201">
        <v>72.644999999999996</v>
      </c>
      <c r="F114" s="201">
        <v>15.435</v>
      </c>
      <c r="G114" s="201">
        <v>0.46499999999999997</v>
      </c>
      <c r="H114" s="201">
        <v>2.61</v>
      </c>
    </row>
    <row r="115" spans="1:8" ht="35.1" customHeight="1">
      <c r="A115" s="156"/>
      <c r="B115" s="498" t="s">
        <v>130</v>
      </c>
      <c r="C115" s="222"/>
      <c r="D115" s="219">
        <v>100</v>
      </c>
      <c r="E115" s="201">
        <v>18.899999999999999</v>
      </c>
      <c r="F115" s="201">
        <v>4.5</v>
      </c>
      <c r="G115" s="201">
        <v>0.1</v>
      </c>
      <c r="H115" s="201">
        <v>0.8</v>
      </c>
    </row>
    <row r="116" spans="1:8" ht="35.1" customHeight="1">
      <c r="A116" s="157"/>
      <c r="B116" s="498" t="s">
        <v>118</v>
      </c>
      <c r="C116" s="222"/>
      <c r="D116" s="219">
        <v>70</v>
      </c>
      <c r="E116" s="201">
        <v>29.9</v>
      </c>
      <c r="F116" s="201">
        <v>7.14</v>
      </c>
      <c r="G116" s="201">
        <v>7.0000000000000007E-2</v>
      </c>
      <c r="H116" s="201">
        <v>0.77</v>
      </c>
    </row>
    <row r="117" spans="1:8" ht="18.95" customHeight="1">
      <c r="A117" s="379" t="s">
        <v>12</v>
      </c>
      <c r="B117" s="508"/>
      <c r="C117" s="509"/>
      <c r="D117" s="226"/>
      <c r="E117" s="265">
        <f>SUM(E104:E116)</f>
        <v>696.30189999999993</v>
      </c>
      <c r="F117" s="265">
        <f>SUM(F104:F116)</f>
        <v>83.504299999999986</v>
      </c>
      <c r="G117" s="265">
        <f>SUM(G104:G116)</f>
        <v>26.0716</v>
      </c>
      <c r="H117" s="265">
        <f>SUM(H104:H116)</f>
        <v>30.398899999999998</v>
      </c>
    </row>
    <row r="118" spans="1:8" ht="18.95" customHeight="1">
      <c r="A118" s="348" t="s">
        <v>13</v>
      </c>
      <c r="B118" s="348"/>
      <c r="C118" s="348"/>
      <c r="D118" s="348"/>
      <c r="E118" s="470"/>
      <c r="F118" s="470"/>
      <c r="G118" s="470"/>
      <c r="H118" s="470"/>
    </row>
    <row r="119" spans="1:8" ht="18.95" customHeight="1">
      <c r="A119" s="480" t="s">
        <v>14</v>
      </c>
      <c r="B119" s="360"/>
      <c r="C119" s="360"/>
      <c r="D119" s="360"/>
      <c r="E119" s="360"/>
      <c r="F119" s="360"/>
      <c r="G119" s="360"/>
      <c r="H119" s="481"/>
    </row>
    <row r="120" spans="1:8" ht="18.95" customHeight="1">
      <c r="A120" s="349" t="s">
        <v>15</v>
      </c>
      <c r="B120" s="350"/>
      <c r="C120" s="350"/>
      <c r="D120" s="350"/>
      <c r="E120" s="350"/>
      <c r="F120" s="350"/>
      <c r="G120" s="350"/>
      <c r="H120" s="351"/>
    </row>
    <row r="121" spans="1:8" ht="18.95" customHeight="1">
      <c r="A121" s="352" t="s">
        <v>16</v>
      </c>
      <c r="B121" s="353"/>
      <c r="C121" s="353"/>
      <c r="D121" s="353"/>
      <c r="E121" s="353"/>
      <c r="F121" s="353"/>
      <c r="G121" s="353"/>
      <c r="H121" s="354"/>
    </row>
    <row r="122" spans="1:8" ht="18.95" customHeight="1">
      <c r="A122" s="352" t="s">
        <v>17</v>
      </c>
      <c r="B122" s="353"/>
      <c r="C122" s="353"/>
      <c r="D122" s="353"/>
      <c r="E122" s="353"/>
      <c r="F122" s="353"/>
      <c r="G122" s="353"/>
      <c r="H122" s="354"/>
    </row>
    <row r="123" spans="1:8" ht="18.95" customHeight="1">
      <c r="A123" s="352" t="s">
        <v>18</v>
      </c>
      <c r="B123" s="353"/>
      <c r="C123" s="353"/>
      <c r="D123" s="353"/>
      <c r="E123" s="353"/>
      <c r="F123" s="353"/>
      <c r="G123" s="353"/>
      <c r="H123" s="354"/>
    </row>
    <row r="124" spans="1:8" ht="18.95" customHeight="1">
      <c r="A124" s="355" t="s">
        <v>19</v>
      </c>
      <c r="B124" s="356"/>
      <c r="C124" s="356"/>
      <c r="D124" s="356"/>
      <c r="E124" s="356"/>
      <c r="F124" s="356"/>
      <c r="G124" s="356"/>
      <c r="H124" s="357"/>
    </row>
    <row r="125" spans="1:8" ht="18.95" customHeight="1">
      <c r="A125" s="348" t="s">
        <v>20</v>
      </c>
      <c r="B125" s="348"/>
      <c r="C125" s="348"/>
      <c r="D125" s="348"/>
      <c r="E125" s="348"/>
      <c r="F125" s="348"/>
      <c r="G125" s="348"/>
      <c r="H125" s="348"/>
    </row>
    <row r="126" spans="1:8" ht="18.95" customHeight="1">
      <c r="A126" s="482" t="s">
        <v>21</v>
      </c>
      <c r="B126" s="84" t="s">
        <v>22</v>
      </c>
      <c r="C126" s="84"/>
      <c r="D126" s="84"/>
      <c r="E126" s="85"/>
      <c r="F126" s="85"/>
      <c r="G126" s="85"/>
      <c r="H126" s="483"/>
    </row>
    <row r="127" spans="1:8" ht="18.95" customHeight="1">
      <c r="A127" s="83" t="s">
        <v>23</v>
      </c>
      <c r="B127" s="86" t="s">
        <v>24</v>
      </c>
      <c r="C127" s="86"/>
      <c r="D127" s="86"/>
      <c r="E127" s="87"/>
      <c r="F127" s="87"/>
      <c r="G127" s="87"/>
      <c r="H127" s="88"/>
    </row>
    <row r="128" spans="1:8" ht="18.95" customHeight="1">
      <c r="A128" s="89" t="s">
        <v>25</v>
      </c>
      <c r="B128" s="90" t="s">
        <v>26</v>
      </c>
      <c r="C128" s="90"/>
      <c r="D128" s="90"/>
      <c r="E128" s="91"/>
      <c r="F128" s="91"/>
      <c r="G128" s="91"/>
      <c r="H128" s="92"/>
    </row>
    <row r="129" spans="1:8" ht="18.95" customHeight="1">
      <c r="A129" s="347" t="e" vm="1">
        <v>#VALUE!</v>
      </c>
      <c r="B129" s="347"/>
      <c r="C129" s="366" t="e" vm="2">
        <v>#VALUE!</v>
      </c>
      <c r="D129" s="18"/>
      <c r="E129" s="18"/>
      <c r="F129" s="18"/>
      <c r="G129" s="18"/>
      <c r="H129" s="18"/>
    </row>
    <row r="130" spans="1:8" ht="18.95" customHeight="1">
      <c r="A130" s="347"/>
      <c r="B130" s="347"/>
      <c r="C130" s="366"/>
      <c r="D130" s="18"/>
      <c r="E130" s="18"/>
      <c r="F130" s="18"/>
      <c r="G130" s="18"/>
      <c r="H130" s="18"/>
    </row>
    <row r="131" spans="1:8" ht="18.95" customHeight="1">
      <c r="A131" s="347"/>
      <c r="B131" s="347"/>
      <c r="C131" s="366"/>
      <c r="D131" s="18"/>
      <c r="E131" s="18"/>
      <c r="F131" s="18"/>
      <c r="G131" s="18"/>
      <c r="H131" s="18"/>
    </row>
    <row r="132" spans="1:8" ht="18.95" customHeight="1">
      <c r="A132" s="347"/>
      <c r="B132" s="347"/>
      <c r="C132" s="366"/>
      <c r="D132" s="18"/>
      <c r="E132" s="18"/>
      <c r="F132" s="18"/>
      <c r="G132" s="18"/>
      <c r="H132" s="18"/>
    </row>
    <row r="133" spans="1:8" ht="18.95" customHeight="1">
      <c r="A133" s="347"/>
      <c r="B133" s="347"/>
      <c r="C133" s="366"/>
      <c r="D133" s="18"/>
      <c r="E133" s="18"/>
      <c r="F133" s="18"/>
      <c r="G133" s="18"/>
      <c r="H133" s="18"/>
    </row>
    <row r="134" spans="1:8" ht="30">
      <c r="A134" s="368" t="s">
        <v>0</v>
      </c>
      <c r="B134" s="368"/>
      <c r="C134" s="366"/>
      <c r="D134" s="18"/>
      <c r="E134" s="18"/>
      <c r="F134" s="18"/>
      <c r="G134" s="18"/>
      <c r="H134" s="18"/>
    </row>
    <row r="135" spans="1:8" ht="30">
      <c r="A135" s="124" t="s">
        <v>1</v>
      </c>
      <c r="B135" s="124"/>
      <c r="C135" s="366"/>
      <c r="D135" s="18"/>
      <c r="E135" s="18"/>
      <c r="F135" s="18"/>
      <c r="G135" s="18"/>
      <c r="H135" s="18"/>
    </row>
    <row r="136" spans="1:8" ht="30">
      <c r="A136" s="79" t="str">
        <f>A8</f>
        <v>44. nädal</v>
      </c>
      <c r="B136" s="80">
        <f>B8+4</f>
        <v>46325</v>
      </c>
      <c r="C136" s="367"/>
      <c r="D136" s="82"/>
      <c r="E136" s="82"/>
      <c r="F136" s="18"/>
      <c r="G136" s="18"/>
      <c r="H136" s="18"/>
    </row>
    <row r="137" spans="1:8" ht="50.1" customHeight="1">
      <c r="A137" s="471" t="s">
        <v>58</v>
      </c>
      <c r="B137" s="206" t="s">
        <v>4</v>
      </c>
      <c r="C137" s="207" t="s">
        <v>5</v>
      </c>
      <c r="D137" s="208" t="s">
        <v>6</v>
      </c>
      <c r="E137" s="208" t="s">
        <v>7</v>
      </c>
      <c r="F137" s="208" t="s">
        <v>8</v>
      </c>
      <c r="G137" s="208" t="s">
        <v>9</v>
      </c>
      <c r="H137" s="208" t="s">
        <v>10</v>
      </c>
    </row>
    <row r="138" spans="1:8" ht="54.75" customHeight="1">
      <c r="A138" s="510"/>
      <c r="B138" s="511" t="s">
        <v>419</v>
      </c>
      <c r="C138" s="318" t="s">
        <v>420</v>
      </c>
      <c r="D138" s="319">
        <v>300</v>
      </c>
      <c r="E138" s="319">
        <v>474</v>
      </c>
      <c r="F138" s="319">
        <v>66.5</v>
      </c>
      <c r="G138" s="319">
        <v>13.2</v>
      </c>
      <c r="H138" s="319">
        <v>19.100000000000001</v>
      </c>
    </row>
    <row r="139" spans="1:8" ht="35.1" customHeight="1">
      <c r="A139" s="186" t="s">
        <v>11</v>
      </c>
      <c r="B139" s="511" t="s">
        <v>421</v>
      </c>
      <c r="C139" s="318" t="s">
        <v>422</v>
      </c>
      <c r="D139" s="319">
        <v>50</v>
      </c>
      <c r="E139" s="319">
        <v>81.5</v>
      </c>
      <c r="F139" s="319">
        <v>11.3</v>
      </c>
      <c r="G139" s="319">
        <v>2.08</v>
      </c>
      <c r="H139" s="319">
        <v>3.7</v>
      </c>
    </row>
    <row r="140" spans="1:8" ht="35.1" customHeight="1">
      <c r="A140" s="191"/>
      <c r="B140" s="511" t="s">
        <v>423</v>
      </c>
      <c r="C140" s="318" t="s">
        <v>424</v>
      </c>
      <c r="D140" s="319">
        <v>50</v>
      </c>
      <c r="E140" s="319">
        <v>23.449000000000002</v>
      </c>
      <c r="F140" s="319">
        <v>3.2490000000000001</v>
      </c>
      <c r="G140" s="319">
        <v>1.1559999999999999</v>
      </c>
      <c r="H140" s="319">
        <v>0.41349999999999998</v>
      </c>
    </row>
    <row r="141" spans="1:8" ht="35.1" customHeight="1">
      <c r="A141" s="191"/>
      <c r="B141" s="511" t="s">
        <v>357</v>
      </c>
      <c r="C141" s="318" t="s">
        <v>264</v>
      </c>
      <c r="D141" s="319">
        <v>100</v>
      </c>
      <c r="E141" s="319">
        <v>67.813000000000002</v>
      </c>
      <c r="F141" s="319">
        <v>16.742999999999999</v>
      </c>
      <c r="G141" s="319">
        <v>0.63200000000000001</v>
      </c>
      <c r="H141" s="319">
        <v>1.79</v>
      </c>
    </row>
    <row r="142" spans="1:8" ht="35.1" customHeight="1">
      <c r="A142" s="191"/>
      <c r="B142" s="511" t="s">
        <v>425</v>
      </c>
      <c r="C142" s="318" t="s">
        <v>426</v>
      </c>
      <c r="D142" s="319">
        <v>100</v>
      </c>
      <c r="E142" s="319">
        <v>60.747799999999998</v>
      </c>
      <c r="F142" s="319">
        <v>8.7029999999999994</v>
      </c>
      <c r="G142" s="319">
        <v>3.1429999999999998</v>
      </c>
      <c r="H142" s="319">
        <v>0.77900000000000003</v>
      </c>
    </row>
    <row r="143" spans="1:8" ht="35.1" customHeight="1">
      <c r="A143" s="191"/>
      <c r="B143" s="511" t="s">
        <v>427</v>
      </c>
      <c r="C143" s="318" t="s">
        <v>428</v>
      </c>
      <c r="D143" s="319">
        <v>150</v>
      </c>
      <c r="E143" s="319">
        <v>51.275799999999997</v>
      </c>
      <c r="F143" s="319">
        <v>8.2967999999999993</v>
      </c>
      <c r="G143" s="319">
        <v>0.55479999999999996</v>
      </c>
      <c r="H143" s="319">
        <v>4.8260999999999994</v>
      </c>
    </row>
    <row r="144" spans="1:8" ht="35.1" customHeight="1">
      <c r="A144" s="191"/>
      <c r="B144" s="511" t="s">
        <v>52</v>
      </c>
      <c r="C144" s="318" t="s">
        <v>429</v>
      </c>
      <c r="D144" s="319">
        <v>10</v>
      </c>
      <c r="E144" s="319">
        <v>49.880900000000004</v>
      </c>
      <c r="F144" s="319">
        <v>0.39350000000000002</v>
      </c>
      <c r="G144" s="319">
        <v>5.3582000000000001</v>
      </c>
      <c r="H144" s="319">
        <v>4.0899999999999999E-2</v>
      </c>
    </row>
    <row r="145" spans="1:8" ht="35.1" customHeight="1">
      <c r="A145" s="191"/>
      <c r="B145" s="511" t="s">
        <v>54</v>
      </c>
      <c r="C145" s="318" t="s">
        <v>304</v>
      </c>
      <c r="D145" s="319">
        <v>15</v>
      </c>
      <c r="E145" s="319">
        <v>91.7</v>
      </c>
      <c r="F145" s="319">
        <v>0.221</v>
      </c>
      <c r="G145" s="319">
        <v>8.01</v>
      </c>
      <c r="H145" s="319">
        <v>3.83</v>
      </c>
    </row>
    <row r="146" spans="1:8" ht="35.1" customHeight="1">
      <c r="A146" s="191"/>
      <c r="B146" s="511" t="s">
        <v>35</v>
      </c>
      <c r="C146" s="318"/>
      <c r="D146" s="319">
        <v>30</v>
      </c>
      <c r="E146" s="319">
        <v>72.644999999999996</v>
      </c>
      <c r="F146" s="319">
        <v>15.435</v>
      </c>
      <c r="G146" s="319">
        <v>0.46499999999999997</v>
      </c>
      <c r="H146" s="319">
        <v>2.61</v>
      </c>
    </row>
    <row r="147" spans="1:8" ht="35.1" customHeight="1">
      <c r="A147" s="191"/>
      <c r="B147" s="511" t="s">
        <v>430</v>
      </c>
      <c r="C147" s="318"/>
      <c r="D147" s="319">
        <v>100</v>
      </c>
      <c r="E147" s="319">
        <v>30.236000000000001</v>
      </c>
      <c r="F147" s="319">
        <v>7.44</v>
      </c>
      <c r="G147" s="319">
        <v>0.1</v>
      </c>
      <c r="H147" s="319">
        <v>1.2</v>
      </c>
    </row>
    <row r="148" spans="1:8" ht="35.1" customHeight="1">
      <c r="A148" s="192"/>
      <c r="B148" s="511" t="s">
        <v>57</v>
      </c>
      <c r="C148" s="318"/>
      <c r="D148" s="319">
        <v>70</v>
      </c>
      <c r="E148" s="319">
        <v>27.983199999999997</v>
      </c>
      <c r="F148" s="319">
        <v>8.3579999999999988</v>
      </c>
      <c r="G148" s="319">
        <v>0</v>
      </c>
      <c r="H148" s="319">
        <v>0.21</v>
      </c>
    </row>
    <row r="149" spans="1:8" ht="18.95" customHeight="1">
      <c r="A149" s="172"/>
      <c r="B149" s="112"/>
      <c r="C149" s="494" t="s">
        <v>12</v>
      </c>
      <c r="D149" s="464"/>
      <c r="E149" s="465">
        <f>SUM(E138:E148)</f>
        <v>1031.2306999999998</v>
      </c>
      <c r="F149" s="465">
        <f t="shared" ref="F149:H149" si="0">SUM(F138:F148)</f>
        <v>146.63929999999999</v>
      </c>
      <c r="G149" s="465">
        <f t="shared" si="0"/>
        <v>34.699000000000005</v>
      </c>
      <c r="H149" s="465">
        <f t="shared" si="0"/>
        <v>38.499500000000005</v>
      </c>
    </row>
    <row r="150" spans="1:8" ht="18.95" customHeight="1">
      <c r="A150" s="466" t="s">
        <v>78</v>
      </c>
      <c r="B150" s="370"/>
      <c r="C150" s="370"/>
      <c r="D150" s="467"/>
      <c r="E150" s="203">
        <f>AVERAGE(E149,E117,E83,E55,E22)</f>
        <v>831.97748999999999</v>
      </c>
      <c r="F150" s="203">
        <f t="shared" ref="F150:H150" si="1">AVERAGE(F149,F117,F83,F55,F22)</f>
        <v>105.71523999999999</v>
      </c>
      <c r="G150" s="203">
        <f t="shared" si="1"/>
        <v>32.528455000000001</v>
      </c>
      <c r="H150" s="203">
        <f t="shared" si="1"/>
        <v>31.425015000000002</v>
      </c>
    </row>
    <row r="151" spans="1:8" ht="18.95" customHeight="1">
      <c r="A151" s="113"/>
      <c r="B151" s="95"/>
      <c r="C151" s="372" t="s">
        <v>142</v>
      </c>
      <c r="D151" s="373"/>
      <c r="E151" s="203"/>
      <c r="F151" s="203">
        <f>(F150*4)/E150*100</f>
        <v>50.826009727739141</v>
      </c>
      <c r="G151" s="203">
        <f>(G150*9)/E150*100</f>
        <v>35.187982670059981</v>
      </c>
      <c r="H151" s="203">
        <f>(H150*4)/E150*100</f>
        <v>15.108589055696688</v>
      </c>
    </row>
    <row r="152" spans="1:8" ht="18.95" customHeight="1">
      <c r="A152" s="114"/>
      <c r="B152" s="115"/>
      <c r="C152" s="364" t="s">
        <v>80</v>
      </c>
      <c r="D152" s="365"/>
      <c r="E152" s="512" t="s">
        <v>81</v>
      </c>
      <c r="F152" s="203" t="s">
        <v>82</v>
      </c>
      <c r="G152" s="203" t="s">
        <v>83</v>
      </c>
      <c r="H152" s="203" t="s">
        <v>84</v>
      </c>
    </row>
    <row r="153" spans="1:8" ht="18.95" customHeight="1">
      <c r="A153" s="348" t="s">
        <v>13</v>
      </c>
      <c r="B153" s="348"/>
      <c r="C153" s="348"/>
      <c r="D153" s="348"/>
      <c r="E153" s="470"/>
      <c r="F153" s="470"/>
      <c r="G153" s="470"/>
      <c r="H153" s="470"/>
    </row>
    <row r="154" spans="1:8" ht="18.95" customHeight="1">
      <c r="A154" s="480" t="s">
        <v>14</v>
      </c>
      <c r="B154" s="360"/>
      <c r="C154" s="360"/>
      <c r="D154" s="360"/>
      <c r="E154" s="360"/>
      <c r="F154" s="360"/>
      <c r="G154" s="360"/>
      <c r="H154" s="481"/>
    </row>
    <row r="155" spans="1:8" ht="18.95" customHeight="1">
      <c r="A155" s="349" t="s">
        <v>15</v>
      </c>
      <c r="B155" s="350"/>
      <c r="C155" s="350"/>
      <c r="D155" s="350"/>
      <c r="E155" s="350"/>
      <c r="F155" s="350"/>
      <c r="G155" s="350"/>
      <c r="H155" s="351"/>
    </row>
    <row r="156" spans="1:8" ht="18.95" customHeight="1">
      <c r="A156" s="352" t="s">
        <v>16</v>
      </c>
      <c r="B156" s="353"/>
      <c r="C156" s="353"/>
      <c r="D156" s="353"/>
      <c r="E156" s="353"/>
      <c r="F156" s="353"/>
      <c r="G156" s="353"/>
      <c r="H156" s="354"/>
    </row>
    <row r="157" spans="1:8" ht="18.95" customHeight="1">
      <c r="A157" s="352" t="s">
        <v>17</v>
      </c>
      <c r="B157" s="353"/>
      <c r="C157" s="353"/>
      <c r="D157" s="353"/>
      <c r="E157" s="353"/>
      <c r="F157" s="353"/>
      <c r="G157" s="353"/>
      <c r="H157" s="354"/>
    </row>
    <row r="158" spans="1:8" ht="18.95" customHeight="1">
      <c r="A158" s="352" t="s">
        <v>18</v>
      </c>
      <c r="B158" s="353"/>
      <c r="C158" s="353"/>
      <c r="D158" s="353"/>
      <c r="E158" s="353"/>
      <c r="F158" s="353"/>
      <c r="G158" s="353"/>
      <c r="H158" s="354"/>
    </row>
    <row r="159" spans="1:8" ht="18.95" customHeight="1">
      <c r="A159" s="355" t="s">
        <v>19</v>
      </c>
      <c r="B159" s="356"/>
      <c r="C159" s="356"/>
      <c r="D159" s="356"/>
      <c r="E159" s="356"/>
      <c r="F159" s="356"/>
      <c r="G159" s="356"/>
      <c r="H159" s="357"/>
    </row>
    <row r="160" spans="1:8" ht="18.95" customHeight="1">
      <c r="A160" s="348" t="s">
        <v>20</v>
      </c>
      <c r="B160" s="348"/>
      <c r="C160" s="348"/>
      <c r="D160" s="348"/>
      <c r="E160" s="348"/>
      <c r="F160" s="348"/>
      <c r="G160" s="348"/>
      <c r="H160" s="348"/>
    </row>
    <row r="161" spans="1:8" ht="18.95" customHeight="1">
      <c r="A161" s="482" t="s">
        <v>21</v>
      </c>
      <c r="B161" s="84" t="s">
        <v>22</v>
      </c>
      <c r="C161" s="84"/>
      <c r="D161" s="84"/>
      <c r="E161" s="85"/>
      <c r="F161" s="85"/>
      <c r="G161" s="85"/>
      <c r="H161" s="483"/>
    </row>
    <row r="162" spans="1:8" ht="18.95" customHeight="1">
      <c r="A162" s="83" t="s">
        <v>23</v>
      </c>
      <c r="B162" s="86" t="s">
        <v>24</v>
      </c>
      <c r="C162" s="86"/>
      <c r="D162" s="86"/>
      <c r="E162" s="87"/>
      <c r="F162" s="87"/>
      <c r="G162" s="87"/>
      <c r="H162" s="88"/>
    </row>
    <row r="163" spans="1:8" ht="18.95" customHeight="1">
      <c r="A163" s="89" t="s">
        <v>25</v>
      </c>
      <c r="B163" s="90" t="s">
        <v>26</v>
      </c>
      <c r="C163" s="90"/>
      <c r="D163" s="90"/>
      <c r="E163" s="91"/>
      <c r="F163" s="91"/>
      <c r="G163" s="91"/>
      <c r="H163" s="92"/>
    </row>
    <row r="164" spans="1:8" ht="18.95" customHeight="1">
      <c r="A164" s="362"/>
      <c r="B164" s="362"/>
      <c r="C164" s="362"/>
      <c r="D164" s="362"/>
      <c r="E164" s="362"/>
      <c r="F164" s="362"/>
      <c r="G164" s="362"/>
      <c r="H164" s="362"/>
    </row>
    <row r="165" spans="1:8" ht="18.95" customHeight="1">
      <c r="A165" s="363"/>
      <c r="B165" s="363"/>
      <c r="C165" s="363"/>
      <c r="D165" s="363"/>
      <c r="E165" s="363"/>
      <c r="F165" s="363"/>
      <c r="G165" s="363"/>
      <c r="H165" s="363"/>
    </row>
    <row r="166" spans="1:8">
      <c r="A166" s="6"/>
      <c r="B166" s="6"/>
      <c r="C166" s="6"/>
      <c r="D166" s="6"/>
      <c r="E166" s="6"/>
      <c r="F166" s="6"/>
      <c r="G166" s="6"/>
      <c r="H166" s="6"/>
    </row>
  </sheetData>
  <mergeCells count="61">
    <mergeCell ref="A1:B5"/>
    <mergeCell ref="C1:C8"/>
    <mergeCell ref="A150:D150"/>
    <mergeCell ref="C151:D151"/>
    <mergeCell ref="A67:B71"/>
    <mergeCell ref="C67:C74"/>
    <mergeCell ref="A72:B72"/>
    <mergeCell ref="A95:B99"/>
    <mergeCell ref="C95:C102"/>
    <mergeCell ref="A100:B100"/>
    <mergeCell ref="A129:B133"/>
    <mergeCell ref="C129:C136"/>
    <mergeCell ref="A134:B134"/>
    <mergeCell ref="A24:H24"/>
    <mergeCell ref="A25:H25"/>
    <mergeCell ref="A26:H26"/>
    <mergeCell ref="A160:H160"/>
    <mergeCell ref="A164:H164"/>
    <mergeCell ref="A165:H165"/>
    <mergeCell ref="A6:B6"/>
    <mergeCell ref="A154:H154"/>
    <mergeCell ref="A155:H155"/>
    <mergeCell ref="A156:H156"/>
    <mergeCell ref="A158:H158"/>
    <mergeCell ref="A159:H159"/>
    <mergeCell ref="A153:H153"/>
    <mergeCell ref="C152:D152"/>
    <mergeCell ref="A157:H157"/>
    <mergeCell ref="A34:B38"/>
    <mergeCell ref="C34:C41"/>
    <mergeCell ref="A39:B39"/>
    <mergeCell ref="A23:H23"/>
    <mergeCell ref="A27:H27"/>
    <mergeCell ref="A28:H28"/>
    <mergeCell ref="A29:H29"/>
    <mergeCell ref="A30:H30"/>
    <mergeCell ref="A56:H56"/>
    <mergeCell ref="A57:H57"/>
    <mergeCell ref="A58:H58"/>
    <mergeCell ref="A59:H59"/>
    <mergeCell ref="A60:H60"/>
    <mergeCell ref="A61:H61"/>
    <mergeCell ref="A62:H62"/>
    <mergeCell ref="A63:H63"/>
    <mergeCell ref="A84:H84"/>
    <mergeCell ref="A85:H85"/>
    <mergeCell ref="A86:H86"/>
    <mergeCell ref="A87:H87"/>
    <mergeCell ref="A88:H88"/>
    <mergeCell ref="A89:H89"/>
    <mergeCell ref="A90:H90"/>
    <mergeCell ref="A91:H91"/>
    <mergeCell ref="A117:C117"/>
    <mergeCell ref="A123:H123"/>
    <mergeCell ref="A124:H124"/>
    <mergeCell ref="A125:H125"/>
    <mergeCell ref="A118:H118"/>
    <mergeCell ref="A119:H119"/>
    <mergeCell ref="A120:H120"/>
    <mergeCell ref="A121:H121"/>
    <mergeCell ref="A122:H122"/>
  </mergeCells>
  <pageMargins left="0.25" right="0.25" top="0.75" bottom="0.75" header="0.3" footer="0.3"/>
  <pageSetup paperSize="9" scale="39" fitToHeight="0" orientation="landscape" r:id="rId1"/>
  <rowBreaks count="4" manualBreakCount="4">
    <brk id="33" max="7" man="1"/>
    <brk id="66" max="7" man="1"/>
    <brk id="94" max="7" man="1"/>
    <brk id="12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4A224-6D19-4364-9D66-FD0C0B1DFC36}">
  <dimension ref="A1:O136"/>
  <sheetViews>
    <sheetView topLeftCell="H89" zoomScale="70" zoomScaleNormal="70" workbookViewId="0">
      <selection activeCell="B61" sqref="B61"/>
    </sheetView>
  </sheetViews>
  <sheetFormatPr defaultRowHeight="14.25"/>
  <cols>
    <col min="2" max="2" width="60.875" bestFit="1" customWidth="1"/>
    <col min="3" max="3" width="12.625" customWidth="1"/>
    <col min="5" max="5" width="58.875" bestFit="1" customWidth="1"/>
    <col min="6" max="6" width="17.75" customWidth="1"/>
    <col min="8" max="8" width="38.125" customWidth="1"/>
    <col min="10" max="10" width="59.25" bestFit="1" customWidth="1"/>
    <col min="12" max="12" width="29.875" bestFit="1" customWidth="1"/>
  </cols>
  <sheetData>
    <row r="1" spans="1:12">
      <c r="B1" s="320" t="s">
        <v>431</v>
      </c>
      <c r="C1" s="321" t="s">
        <v>432</v>
      </c>
    </row>
    <row r="2" spans="1:12">
      <c r="B2" s="322" t="s">
        <v>433</v>
      </c>
      <c r="C2" s="323" t="s">
        <v>434</v>
      </c>
    </row>
    <row r="3" spans="1:12">
      <c r="B3" s="324" t="s">
        <v>435</v>
      </c>
      <c r="C3" s="321" t="s">
        <v>436</v>
      </c>
    </row>
    <row r="4" spans="1:12">
      <c r="B4" s="325" t="s">
        <v>437</v>
      </c>
      <c r="C4" s="321" t="s">
        <v>438</v>
      </c>
    </row>
    <row r="5" spans="1:12">
      <c r="B5" s="326" t="s">
        <v>439</v>
      </c>
      <c r="C5" s="323" t="s">
        <v>440</v>
      </c>
      <c r="F5" s="21"/>
    </row>
    <row r="6" spans="1:12">
      <c r="B6" s="327" t="s">
        <v>441</v>
      </c>
      <c r="C6" s="323" t="s">
        <v>442</v>
      </c>
    </row>
    <row r="7" spans="1:12">
      <c r="A7" s="55"/>
      <c r="B7" s="328" t="s">
        <v>443</v>
      </c>
      <c r="C7" s="323" t="s">
        <v>444</v>
      </c>
    </row>
    <row r="8" spans="1:12">
      <c r="B8" s="329" t="s">
        <v>445</v>
      </c>
      <c r="C8" s="323" t="s">
        <v>446</v>
      </c>
    </row>
    <row r="9" spans="1:12" ht="45">
      <c r="A9" s="330" t="str">
        <f>'Güm 36'!A8</f>
        <v>36. nädal</v>
      </c>
      <c r="B9" s="330" t="s">
        <v>447</v>
      </c>
      <c r="C9" s="331" t="s">
        <v>448</v>
      </c>
      <c r="D9" s="331" t="s">
        <v>449</v>
      </c>
      <c r="E9" s="330" t="s">
        <v>11</v>
      </c>
      <c r="F9" s="331" t="s">
        <v>450</v>
      </c>
      <c r="G9" s="330" t="str">
        <f>A9</f>
        <v>36. nädal</v>
      </c>
      <c r="H9" s="330" t="s">
        <v>451</v>
      </c>
      <c r="I9" s="330" t="str">
        <f>A9</f>
        <v>36. nädal</v>
      </c>
      <c r="J9" s="330" t="s">
        <v>452</v>
      </c>
      <c r="K9" s="330" t="s">
        <v>453</v>
      </c>
      <c r="L9" s="330" t="s">
        <v>454</v>
      </c>
    </row>
    <row r="10" spans="1:12">
      <c r="A10" s="513" t="s">
        <v>455</v>
      </c>
      <c r="B10" s="514">
        <f>'Güm 36'!B10</f>
        <v>0</v>
      </c>
      <c r="C10" s="515" t="s">
        <v>443</v>
      </c>
      <c r="D10" s="516"/>
      <c r="E10" s="517">
        <f>'Güm 36'!B11</f>
        <v>0</v>
      </c>
      <c r="F10" s="518" t="s">
        <v>456</v>
      </c>
      <c r="G10" s="513"/>
      <c r="H10" s="332">
        <f>'Güm 36'!B12</f>
        <v>0</v>
      </c>
      <c r="I10" s="513"/>
      <c r="J10" s="332">
        <f>'Güm 36'!B15</f>
        <v>0</v>
      </c>
      <c r="K10" s="513"/>
      <c r="L10" s="332">
        <f>'Güm 36'!B20</f>
        <v>0</v>
      </c>
    </row>
    <row r="11" spans="1:12" ht="15.75" customHeight="1">
      <c r="A11" s="382"/>
      <c r="B11" s="22"/>
      <c r="C11" s="422"/>
      <c r="D11" s="23"/>
      <c r="E11" s="24"/>
      <c r="F11" s="25"/>
      <c r="G11" s="382"/>
      <c r="H11" s="332">
        <f>'Güm 36'!B13</f>
        <v>0</v>
      </c>
      <c r="I11" s="382"/>
      <c r="J11" s="332">
        <f>'Güm 36'!B16</f>
        <v>0</v>
      </c>
      <c r="K11" s="382"/>
      <c r="L11" s="332">
        <f>'Güm 36'!B21</f>
        <v>0</v>
      </c>
    </row>
    <row r="12" spans="1:12">
      <c r="A12" s="382"/>
      <c r="B12" s="22"/>
      <c r="C12" s="422"/>
      <c r="D12" s="23"/>
      <c r="E12" s="24"/>
      <c r="F12" s="25"/>
      <c r="G12" s="382"/>
      <c r="H12" s="332">
        <f>'Güm 36'!B14</f>
        <v>0</v>
      </c>
      <c r="I12" s="382"/>
      <c r="J12" s="333"/>
      <c r="K12" s="382"/>
      <c r="L12" s="26"/>
    </row>
    <row r="13" spans="1:12">
      <c r="A13" s="519" t="s">
        <v>457</v>
      </c>
      <c r="B13" s="520">
        <f>'Güm 36'!B43</f>
        <v>0</v>
      </c>
      <c r="C13" s="521" t="s">
        <v>435</v>
      </c>
      <c r="D13" s="522"/>
      <c r="E13" s="517">
        <f>'Güm 36'!B44</f>
        <v>0</v>
      </c>
      <c r="F13" s="518" t="s">
        <v>458</v>
      </c>
      <c r="G13" s="513"/>
      <c r="H13" s="334">
        <f>'Güm 36'!B45</f>
        <v>0</v>
      </c>
      <c r="I13" s="519"/>
      <c r="J13" s="332">
        <f>'Güm 36'!B48</f>
        <v>0</v>
      </c>
      <c r="K13" s="523"/>
      <c r="L13" s="332" t="str">
        <f>'Güm 37'!B53</f>
        <v>Kaalikas</v>
      </c>
    </row>
    <row r="14" spans="1:12">
      <c r="A14" s="384"/>
      <c r="B14" s="27"/>
      <c r="C14" s="386"/>
      <c r="D14" s="392"/>
      <c r="E14" s="24"/>
      <c r="F14" s="25"/>
      <c r="G14" s="382"/>
      <c r="H14" s="334">
        <f>'Güm 36'!B46</f>
        <v>0</v>
      </c>
      <c r="I14" s="384"/>
      <c r="J14" s="332">
        <f>'Güm 36'!B49</f>
        <v>0</v>
      </c>
      <c r="K14" s="388"/>
      <c r="L14" s="332" t="str">
        <f>'Güm 37'!B54</f>
        <v>Pirn</v>
      </c>
    </row>
    <row r="15" spans="1:12">
      <c r="A15" s="385"/>
      <c r="B15" s="28"/>
      <c r="C15" s="387"/>
      <c r="D15" s="393"/>
      <c r="E15" s="30"/>
      <c r="F15" s="31"/>
      <c r="G15" s="383"/>
      <c r="H15" s="334">
        <f>'Güm 36'!B47</f>
        <v>0</v>
      </c>
      <c r="I15" s="385"/>
      <c r="J15" s="332"/>
      <c r="K15" s="389"/>
      <c r="L15" s="32"/>
    </row>
    <row r="16" spans="1:12">
      <c r="A16" s="513" t="s">
        <v>459</v>
      </c>
      <c r="B16" s="54" t="str">
        <f>'Güm 36'!B76</f>
        <v>Selge kalasupp</v>
      </c>
      <c r="C16" s="524" t="s">
        <v>439</v>
      </c>
      <c r="D16" s="516"/>
      <c r="E16" s="525" t="str">
        <f>'Güm 36'!B77</f>
        <v>Aedviljasupp spinati ja keedumunaga (L, M)</v>
      </c>
      <c r="F16" s="526" t="s">
        <v>460</v>
      </c>
      <c r="G16" s="513"/>
      <c r="H16" s="335" t="str">
        <f>'Güm 36'!B78</f>
        <v>Riisivaht õuna-astelpajukisselliga (L, VS)</v>
      </c>
      <c r="I16" s="513"/>
      <c r="J16" s="332"/>
      <c r="K16" s="513"/>
      <c r="L16" s="332" t="str">
        <f>'Güm 36'!B80</f>
        <v>Porgand</v>
      </c>
    </row>
    <row r="17" spans="1:15">
      <c r="A17" s="382"/>
      <c r="B17" s="52"/>
      <c r="C17" s="394"/>
      <c r="D17" s="23"/>
      <c r="E17" s="24"/>
      <c r="F17" s="25"/>
      <c r="G17" s="382"/>
      <c r="H17" s="334"/>
      <c r="I17" s="382"/>
      <c r="J17" s="332"/>
      <c r="K17" s="382"/>
      <c r="L17" s="332" t="str">
        <f>'Güm 36'!B81</f>
        <v>Ploom</v>
      </c>
    </row>
    <row r="18" spans="1:15">
      <c r="A18" s="383"/>
      <c r="B18" s="52"/>
      <c r="C18" s="395"/>
      <c r="D18" s="29"/>
      <c r="E18" s="30"/>
      <c r="F18" s="31"/>
      <c r="G18" s="383"/>
      <c r="H18" s="334"/>
      <c r="I18" s="383"/>
      <c r="J18" s="333"/>
      <c r="K18" s="383"/>
      <c r="L18" s="32"/>
      <c r="N18" s="33"/>
      <c r="O18" s="421"/>
    </row>
    <row r="19" spans="1:15">
      <c r="A19" s="519" t="s">
        <v>461</v>
      </c>
      <c r="B19" s="514" t="str">
        <f>'Güm 36'!B103</f>
        <v>Burgundia stiilis veiselihapada köögiviljadega (G)</v>
      </c>
      <c r="C19" s="522" t="s">
        <v>462</v>
      </c>
      <c r="D19" s="522"/>
      <c r="E19" s="525" t="str">
        <f>'Güm 36'!B104</f>
        <v>Köögivilja-oapada</v>
      </c>
      <c r="F19" s="518" t="s">
        <v>463</v>
      </c>
      <c r="G19" s="513"/>
      <c r="H19" s="334" t="str">
        <f>'Güm 36'!B105</f>
        <v>Riis, keedetud</v>
      </c>
      <c r="I19" s="519"/>
      <c r="J19" s="332" t="str">
        <f>'Güm 36'!B108</f>
        <v>Porgandisalat roheliste hernestega</v>
      </c>
      <c r="K19" s="523"/>
      <c r="L19" s="332" t="str">
        <f>'Güm 36'!B113</f>
        <v>Kapsas, valge</v>
      </c>
      <c r="O19" s="421"/>
    </row>
    <row r="20" spans="1:15">
      <c r="A20" s="384"/>
      <c r="B20" s="22"/>
      <c r="C20" s="392"/>
      <c r="D20" s="392"/>
      <c r="E20" s="24"/>
      <c r="F20" s="25"/>
      <c r="G20" s="382"/>
      <c r="H20" s="334" t="str">
        <f>'Güm 36'!B106</f>
        <v>Tatar, keedetud</v>
      </c>
      <c r="I20" s="384"/>
      <c r="J20" s="332" t="str">
        <f>'Güm 36'!B109</f>
        <v>Valge rõigas, mais, porrulauk</v>
      </c>
      <c r="K20" s="388"/>
      <c r="L20" s="332" t="str">
        <f>'Güm 36'!B114</f>
        <v>Pirn</v>
      </c>
      <c r="O20" s="421"/>
    </row>
    <row r="21" spans="1:15">
      <c r="A21" s="385"/>
      <c r="B21" s="22"/>
      <c r="C21" s="393"/>
      <c r="D21" s="393"/>
      <c r="E21" s="30"/>
      <c r="F21" s="31"/>
      <c r="G21" s="383"/>
      <c r="H21" s="334" t="str">
        <f>'Güm 36'!B107</f>
        <v>Baklažaan-sibul-paprika, küpsetatud</v>
      </c>
      <c r="I21" s="385"/>
      <c r="J21" s="333"/>
      <c r="K21" s="389"/>
      <c r="L21" s="32"/>
    </row>
    <row r="22" spans="1:15">
      <c r="A22" s="519" t="s">
        <v>464</v>
      </c>
      <c r="B22" s="525" t="str">
        <f>'Güm 36'!B136</f>
        <v>Ahjus küpsetatud kanakintsuliha (PT)</v>
      </c>
      <c r="C22" s="527" t="s">
        <v>465</v>
      </c>
      <c r="D22" s="516"/>
      <c r="E22" s="525" t="str">
        <f>'Güm 36'!B137</f>
        <v>Läätse-porgandi pikkpoiss (G, M, PT)</v>
      </c>
      <c r="F22" s="518" t="s">
        <v>466</v>
      </c>
      <c r="G22" s="513"/>
      <c r="H22" s="336" t="str">
        <f>'Güm 36'!B138</f>
        <v>Kartul, aurutatud</v>
      </c>
      <c r="I22" s="513"/>
      <c r="J22" s="332" t="str">
        <f>'Güm 36'!B143</f>
        <v>Valge peakapsas, porgand, hapukurk</v>
      </c>
      <c r="K22" s="513"/>
      <c r="L22" s="332" t="str">
        <f>'Güm 36'!B148</f>
        <v>Porgand</v>
      </c>
    </row>
    <row r="23" spans="1:15">
      <c r="A23" s="384"/>
      <c r="B23" s="52"/>
      <c r="C23" s="410"/>
      <c r="D23" s="23"/>
      <c r="E23" s="24"/>
      <c r="F23" s="25"/>
      <c r="G23" s="382"/>
      <c r="H23" s="336" t="str">
        <f>'Güm 36'!B139</f>
        <v xml:space="preserve">Tatar, aurutatud </v>
      </c>
      <c r="I23" s="382"/>
      <c r="J23" s="332" t="str">
        <f>'Güm 36'!B144</f>
        <v>Salatikaste</v>
      </c>
      <c r="K23" s="382"/>
      <c r="L23" s="332" t="str">
        <f>'Güm 36'!B149</f>
        <v>Õun</v>
      </c>
    </row>
    <row r="24" spans="1:15" ht="15" customHeight="1">
      <c r="A24" s="385"/>
      <c r="B24" s="63"/>
      <c r="C24" s="411"/>
      <c r="D24" s="29"/>
      <c r="E24" s="30"/>
      <c r="F24" s="31"/>
      <c r="G24" s="383"/>
      <c r="H24" s="337" t="str">
        <f>'Güm 36'!B140</f>
        <v>Juurseller ahjus küpsetatud</v>
      </c>
      <c r="I24" s="383"/>
      <c r="J24" s="338"/>
      <c r="K24" s="383"/>
      <c r="L24" s="32"/>
    </row>
    <row r="25" spans="1:15" ht="38.1" customHeight="1">
      <c r="A25" s="330" t="str">
        <f>'Güm 37'!A8</f>
        <v>37. nädal</v>
      </c>
      <c r="B25" s="42" t="s">
        <v>447</v>
      </c>
      <c r="C25" s="331" t="s">
        <v>448</v>
      </c>
      <c r="D25" s="331" t="s">
        <v>449</v>
      </c>
      <c r="E25" s="330" t="s">
        <v>11</v>
      </c>
      <c r="F25" s="331" t="s">
        <v>450</v>
      </c>
      <c r="G25" s="330" t="str">
        <f>A25</f>
        <v>37. nädal</v>
      </c>
      <c r="H25" s="330" t="s">
        <v>451</v>
      </c>
      <c r="I25" s="330" t="str">
        <f>A25</f>
        <v>37. nädal</v>
      </c>
      <c r="J25" s="330" t="s">
        <v>452</v>
      </c>
      <c r="K25" s="330" t="s">
        <v>467</v>
      </c>
      <c r="L25" s="330" t="s">
        <v>454</v>
      </c>
    </row>
    <row r="26" spans="1:15">
      <c r="A26" s="513" t="s">
        <v>455</v>
      </c>
      <c r="B26" s="514" t="str">
        <f>'Güm 37'!B10</f>
        <v>Sealihaguljašš porgandiga (G)</v>
      </c>
      <c r="C26" s="528" t="s">
        <v>468</v>
      </c>
      <c r="D26" s="522"/>
      <c r="E26" s="525" t="str">
        <f>'Güm 37'!B11</f>
        <v>Läätseguljašš (L)</v>
      </c>
      <c r="F26" s="518" t="s">
        <v>469</v>
      </c>
      <c r="G26" s="513"/>
      <c r="H26" s="332" t="str">
        <f>'Güm 37'!B12</f>
        <v>Täisterapasta/pasta (G), keedetud</v>
      </c>
      <c r="I26" s="513"/>
      <c r="J26" s="332" t="str">
        <f>'Güm 37'!B15</f>
        <v>Hiina kapsa salat ananassiga</v>
      </c>
      <c r="K26" s="513"/>
      <c r="L26" s="332" t="str">
        <f>'Güm 37'!B20</f>
        <v>Kapsas, valge</v>
      </c>
    </row>
    <row r="27" spans="1:15">
      <c r="A27" s="382"/>
      <c r="B27" s="22"/>
      <c r="C27" s="413"/>
      <c r="D27" s="392"/>
      <c r="E27" s="24"/>
      <c r="F27" s="25"/>
      <c r="G27" s="382"/>
      <c r="H27" s="332" t="str">
        <f>'Güm 37'!B13</f>
        <v>Tatar, keedetud</v>
      </c>
      <c r="I27" s="382"/>
      <c r="J27" s="332" t="str">
        <f>'Güm 37'!B16</f>
        <v>Peet, hernes, valge rõigas</v>
      </c>
      <c r="K27" s="382"/>
      <c r="L27" s="332" t="str">
        <f>'Güm 37'!B21</f>
        <v>Õun</v>
      </c>
    </row>
    <row r="28" spans="1:15">
      <c r="A28" s="382"/>
      <c r="B28" s="22"/>
      <c r="C28" s="414"/>
      <c r="D28" s="393"/>
      <c r="E28" s="24"/>
      <c r="F28" s="31"/>
      <c r="G28" s="383"/>
      <c r="H28" s="332" t="str">
        <f>'Güm 37'!B14</f>
        <v>Rooskapsas, aurutatud</v>
      </c>
      <c r="I28" s="383"/>
      <c r="J28" s="333"/>
      <c r="K28" s="383"/>
      <c r="L28" s="32"/>
    </row>
    <row r="29" spans="1:15">
      <c r="A29" s="519" t="s">
        <v>457</v>
      </c>
      <c r="B29" s="529" t="str">
        <f>'Güm 37'!B43</f>
        <v>Koorene kalakaste sidruni ja tilliga (G, L)</v>
      </c>
      <c r="C29" s="524" t="s">
        <v>470</v>
      </c>
      <c r="D29" s="530"/>
      <c r="E29" s="525" t="str">
        <f>'Güm 37'!B44</f>
        <v>Kikerherne-köögiviljapada (L)</v>
      </c>
      <c r="F29" s="531" t="s">
        <v>471</v>
      </c>
      <c r="G29" s="513"/>
      <c r="H29" s="334" t="str">
        <f>'Güm 37'!B45</f>
        <v>Kauboi kartulid</v>
      </c>
      <c r="I29" s="519"/>
      <c r="J29" s="332" t="str">
        <f>'Güm 37'!B48</f>
        <v>Porgandi-paprikasalat</v>
      </c>
      <c r="K29" s="523"/>
      <c r="L29" s="332" t="str">
        <f>'Güm 37'!B53</f>
        <v>Kaalikas</v>
      </c>
    </row>
    <row r="30" spans="1:15">
      <c r="A30" s="384"/>
      <c r="B30" s="34"/>
      <c r="C30" s="394"/>
      <c r="D30" s="50"/>
      <c r="E30" s="24"/>
      <c r="F30" s="67"/>
      <c r="G30" s="382"/>
      <c r="H30" s="334" t="str">
        <f>'Güm 37'!B46</f>
        <v>Täisterapasta/pasta (G), keedetud</v>
      </c>
      <c r="I30" s="384"/>
      <c r="J30" s="332" t="str">
        <f>'Güm 37'!B49</f>
        <v>Kapsas, edamame uba, tomat</v>
      </c>
      <c r="K30" s="388"/>
      <c r="L30" s="332" t="str">
        <f>'Güm 37'!B54</f>
        <v>Pirn</v>
      </c>
    </row>
    <row r="31" spans="1:15">
      <c r="A31" s="385"/>
      <c r="B31" s="35"/>
      <c r="C31" s="395"/>
      <c r="D31" s="51"/>
      <c r="E31" s="30"/>
      <c r="F31" s="68"/>
      <c r="G31" s="383"/>
      <c r="H31" s="334" t="str">
        <f>'Güm 37'!B47</f>
        <v>Lillkapsas, aurutatud</v>
      </c>
      <c r="I31" s="385"/>
      <c r="J31" s="339"/>
      <c r="K31" s="389"/>
      <c r="L31" s="32"/>
    </row>
    <row r="32" spans="1:15">
      <c r="A32" s="513" t="s">
        <v>459</v>
      </c>
      <c r="B32" s="52" t="str">
        <f>'Güm 37'!B76</f>
        <v>Aasiapärane kanasupp riisinuudlitega</v>
      </c>
      <c r="C32" s="521" t="s">
        <v>465</v>
      </c>
      <c r="D32" s="522"/>
      <c r="E32" s="69" t="str">
        <f>'Güm 37'!B77</f>
        <v>Aasiapärane supp riisinuudlite ja spinatiga</v>
      </c>
      <c r="F32" s="518"/>
      <c r="G32" s="513"/>
      <c r="H32" s="335" t="str">
        <f>'Güm 37'!B78</f>
        <v>Jogurti-kookospuding apelsini-mangokastmega (L)</v>
      </c>
      <c r="I32" s="513"/>
      <c r="J32" s="334"/>
      <c r="K32" s="513"/>
      <c r="L32" s="332" t="str">
        <f>'Güm 37'!B80</f>
        <v>Porgand</v>
      </c>
    </row>
    <row r="33" spans="1:12">
      <c r="A33" s="382"/>
      <c r="B33" s="52"/>
      <c r="C33" s="386"/>
      <c r="D33" s="392"/>
      <c r="E33" s="24"/>
      <c r="F33" s="25" t="s">
        <v>472</v>
      </c>
      <c r="G33" s="382"/>
      <c r="H33" s="334"/>
      <c r="I33" s="382"/>
      <c r="J33" s="334"/>
      <c r="K33" s="382"/>
      <c r="L33" s="332" t="str">
        <f>'Güm 37'!B81</f>
        <v>Apelsin</v>
      </c>
    </row>
    <row r="34" spans="1:12">
      <c r="A34" s="383"/>
      <c r="B34" s="52"/>
      <c r="C34" s="387"/>
      <c r="D34" s="393"/>
      <c r="E34" s="30"/>
      <c r="F34" s="31"/>
      <c r="G34" s="383"/>
      <c r="H34" s="340"/>
      <c r="I34" s="383"/>
      <c r="J34" s="341"/>
      <c r="K34" s="383"/>
      <c r="L34" s="32"/>
    </row>
    <row r="35" spans="1:12">
      <c r="A35" s="519" t="s">
        <v>461</v>
      </c>
      <c r="B35" s="525" t="str">
        <f>'Güm 37'!B103</f>
        <v>Kalkuni-köögiviljakaste (G, L)</v>
      </c>
      <c r="C35" s="532" t="s">
        <v>473</v>
      </c>
      <c r="D35" s="533"/>
      <c r="E35" s="525" t="str">
        <f>'Güm 37'!B104</f>
        <v>Seenestrooganov (G)</v>
      </c>
      <c r="F35" s="518"/>
      <c r="G35" s="513"/>
      <c r="H35" s="334" t="str">
        <f>'Güm 37'!B105</f>
        <v>Tatar, keedetud</v>
      </c>
      <c r="I35" s="519"/>
      <c r="J35" s="332" t="str">
        <f>'Güm 37'!B108</f>
        <v>Punase kapsa salat virsiku ja hernevõrsetega</v>
      </c>
      <c r="K35" s="523"/>
      <c r="L35" s="332" t="str">
        <f>'Güm 37'!B113</f>
        <v>Valge redis</v>
      </c>
    </row>
    <row r="36" spans="1:12">
      <c r="A36" s="384"/>
      <c r="B36" s="52"/>
      <c r="C36" s="419"/>
      <c r="D36" s="415"/>
      <c r="E36" s="525"/>
      <c r="F36" s="25" t="s">
        <v>474</v>
      </c>
      <c r="G36" s="382"/>
      <c r="H36" s="334" t="str">
        <f>'Güm 37'!B106</f>
        <v>Kuskuss, keedetud (G)</v>
      </c>
      <c r="I36" s="384"/>
      <c r="J36" s="332" t="str">
        <f>'Güm 37'!B109</f>
        <v>Redis, porgand, kurk</v>
      </c>
      <c r="K36" s="388"/>
      <c r="L36" s="332" t="str">
        <f>'Güm 37'!B114</f>
        <v>Õun</v>
      </c>
    </row>
    <row r="37" spans="1:12">
      <c r="A37" s="385"/>
      <c r="B37" s="63"/>
      <c r="C37" s="420"/>
      <c r="D37" s="416"/>
      <c r="E37" s="30"/>
      <c r="F37" s="31"/>
      <c r="G37" s="383"/>
      <c r="H37" s="334" t="str">
        <f>'Güm 37'!B107</f>
        <v>Ahjuköögiviljad</v>
      </c>
      <c r="I37" s="385"/>
      <c r="J37" s="333"/>
      <c r="K37" s="389"/>
      <c r="L37" s="333"/>
    </row>
    <row r="38" spans="1:12">
      <c r="A38" s="519" t="s">
        <v>464</v>
      </c>
      <c r="B38" s="193" t="str">
        <f>'Güm 37'!B136</f>
        <v>Kanapada seente ja hapukoorega (G, L)</v>
      </c>
      <c r="C38" s="534" t="s">
        <v>468</v>
      </c>
      <c r="D38" s="535"/>
      <c r="E38" s="536" t="str">
        <f>'Güm 37'!B137</f>
        <v xml:space="preserve">Köögivilja-oapada </v>
      </c>
      <c r="F38" s="518" t="s">
        <v>456</v>
      </c>
      <c r="G38" s="513"/>
      <c r="H38" s="336" t="str">
        <f>'Güm 37'!B138</f>
        <v>Kartul, aurutatud</v>
      </c>
      <c r="I38" s="513"/>
      <c r="J38" s="332" t="str">
        <f>'Güm 37'!B141</f>
        <v>Peedi-küüslaugusalat hapukoorega (L)</v>
      </c>
      <c r="K38" s="513"/>
      <c r="L38" s="332" t="str">
        <f>'Güm 37'!B146</f>
        <v>Nuikapsas</v>
      </c>
    </row>
    <row r="39" spans="1:12">
      <c r="A39" s="384"/>
      <c r="B39" s="65"/>
      <c r="C39" s="398"/>
      <c r="D39" s="417"/>
      <c r="E39" s="37"/>
      <c r="F39" s="25"/>
      <c r="G39" s="382"/>
      <c r="H39" s="336" t="str">
        <f>'Güm 37'!B139</f>
        <v>Kurkumiga riis, keedetud</v>
      </c>
      <c r="I39" s="382"/>
      <c r="J39" s="332" t="str">
        <f>'Güm 37'!B142</f>
        <v>Hiina kapsas, oad (keedetud), porgand</v>
      </c>
      <c r="K39" s="382"/>
      <c r="L39" s="332" t="str">
        <f>'Güm 37'!B147</f>
        <v>Ploom</v>
      </c>
    </row>
    <row r="40" spans="1:12">
      <c r="A40" s="385"/>
      <c r="B40" s="66"/>
      <c r="C40" s="399"/>
      <c r="D40" s="418"/>
      <c r="E40" s="38"/>
      <c r="F40" s="31"/>
      <c r="G40" s="383"/>
      <c r="H40" s="336" t="str">
        <f>'Güm 37'!B140</f>
        <v>Kaalikas, röstitud</v>
      </c>
      <c r="I40" s="383"/>
      <c r="J40" s="342"/>
      <c r="K40" s="383"/>
      <c r="L40" s="342"/>
    </row>
    <row r="41" spans="1:12" ht="45">
      <c r="A41" s="330" t="str">
        <f>'Güm 38'!A8</f>
        <v>38. nädal</v>
      </c>
      <c r="B41" s="56" t="s">
        <v>447</v>
      </c>
      <c r="C41" s="331" t="s">
        <v>448</v>
      </c>
      <c r="D41" s="331" t="s">
        <v>449</v>
      </c>
      <c r="E41" s="330" t="s">
        <v>11</v>
      </c>
      <c r="F41" s="331" t="s">
        <v>450</v>
      </c>
      <c r="G41" s="330" t="str">
        <f>A41</f>
        <v>38. nädal</v>
      </c>
      <c r="H41" s="330" t="s">
        <v>451</v>
      </c>
      <c r="I41" s="330" t="str">
        <f>A41</f>
        <v>38. nädal</v>
      </c>
      <c r="J41" s="330" t="s">
        <v>452</v>
      </c>
      <c r="K41" s="330" t="s">
        <v>475</v>
      </c>
      <c r="L41" s="330" t="s">
        <v>454</v>
      </c>
    </row>
    <row r="42" spans="1:12">
      <c r="A42" s="519" t="s">
        <v>455</v>
      </c>
      <c r="B42" s="525" t="str">
        <f>'Güm 38'!B10</f>
        <v>Azuu sealihaga</v>
      </c>
      <c r="C42" s="537" t="s">
        <v>468</v>
      </c>
      <c r="D42" s="522"/>
      <c r="E42" s="514" t="str">
        <f>'Güm 38'!B11</f>
        <v>Taimne azuu</v>
      </c>
      <c r="F42" s="518" t="s">
        <v>469</v>
      </c>
      <c r="G42" s="513"/>
      <c r="H42" s="332" t="str">
        <f>'Güm 38'!B12</f>
        <v>Täisterapasta/pasta (G), keedetud</v>
      </c>
      <c r="I42" s="513"/>
      <c r="J42" s="332" t="str">
        <f>'Güm 38'!B15</f>
        <v>Porgandi-virsikusalat</v>
      </c>
      <c r="K42" s="513"/>
      <c r="L42" s="332" t="str">
        <f>'Güm 38'!B20</f>
        <v>Kaalikas</v>
      </c>
    </row>
    <row r="43" spans="1:12">
      <c r="A43" s="384"/>
      <c r="B43" s="54"/>
      <c r="C43" s="396"/>
      <c r="D43" s="392"/>
      <c r="E43" s="24"/>
      <c r="F43" s="25"/>
      <c r="G43" s="382"/>
      <c r="H43" s="332" t="str">
        <f>'Güm 38'!B13</f>
        <v>Kinoa, keedetud</v>
      </c>
      <c r="I43" s="382"/>
      <c r="J43" s="332" t="str">
        <f>'Güm 38'!B16</f>
        <v>Pastinaak, marineeritud punane sibul, mais</v>
      </c>
      <c r="K43" s="382"/>
      <c r="L43" s="332" t="str">
        <f>'Güm 38'!B21</f>
        <v>Õun</v>
      </c>
    </row>
    <row r="44" spans="1:12">
      <c r="A44" s="384"/>
      <c r="B44" s="54"/>
      <c r="C44" s="397"/>
      <c r="D44" s="393"/>
      <c r="E44" s="30"/>
      <c r="F44" s="31"/>
      <c r="G44" s="383"/>
      <c r="H44" s="332" t="str">
        <f>'Güm 38'!B14</f>
        <v>Kõrvits, küpsetatud</v>
      </c>
      <c r="I44" s="383"/>
      <c r="J44" s="342"/>
      <c r="K44" s="383"/>
      <c r="L44" s="342"/>
    </row>
    <row r="45" spans="1:12">
      <c r="A45" s="519" t="s">
        <v>457</v>
      </c>
      <c r="B45" s="538" t="str">
        <f>'Güm 38'!B43</f>
        <v>Koorene kanakaste paprika ja porgandiga (G, L)</v>
      </c>
      <c r="C45" s="521" t="s">
        <v>465</v>
      </c>
      <c r="D45" s="533"/>
      <c r="E45" s="525" t="str">
        <f>'Güm 38'!B44</f>
        <v>Köögivilja-läätsehautis (L)</v>
      </c>
      <c r="F45" s="518" t="s">
        <v>456</v>
      </c>
      <c r="G45" s="513"/>
      <c r="H45" s="334" t="str">
        <f>'Güm 38'!B45</f>
        <v>Kartul, aurutatud</v>
      </c>
      <c r="I45" s="519"/>
      <c r="J45" s="332" t="str">
        <f>'Güm 38'!B48</f>
        <v>Valge redise-melonisalat</v>
      </c>
      <c r="K45" s="523"/>
      <c r="L45" s="332" t="str">
        <f>'Güm 38'!B53</f>
        <v>Kapsas, valge/punane</v>
      </c>
    </row>
    <row r="46" spans="1:12">
      <c r="A46" s="384"/>
      <c r="B46" s="22"/>
      <c r="C46" s="386"/>
      <c r="D46" s="415"/>
      <c r="E46" s="24"/>
      <c r="F46" s="25"/>
      <c r="G46" s="382"/>
      <c r="H46" s="334" t="str">
        <f>'Güm 38'!B46</f>
        <v>Tatar, keedetud</v>
      </c>
      <c r="I46" s="384"/>
      <c r="J46" s="332" t="str">
        <f>'Güm 38'!B49</f>
        <v>Hiina kapsas, mais, tomat</v>
      </c>
      <c r="K46" s="388"/>
      <c r="L46" s="332" t="str">
        <f>'Güm 38'!B54</f>
        <v>Pirn</v>
      </c>
    </row>
    <row r="47" spans="1:12">
      <c r="A47" s="385"/>
      <c r="B47" s="22"/>
      <c r="C47" s="387"/>
      <c r="D47" s="416"/>
      <c r="E47" s="30"/>
      <c r="F47" s="31"/>
      <c r="G47" s="383"/>
      <c r="H47" s="334" t="str">
        <f>'Güm 38'!B47</f>
        <v>Brokoli ja lillkapsas, aurutatud</v>
      </c>
      <c r="I47" s="385"/>
      <c r="J47" s="339"/>
      <c r="K47" s="389"/>
      <c r="L47" s="342"/>
    </row>
    <row r="48" spans="1:12">
      <c r="A48" s="519" t="s">
        <v>459</v>
      </c>
      <c r="B48" s="525" t="str">
        <f>'Güm 38'!B76</f>
        <v>Värskekapsaborš sealihaga</v>
      </c>
      <c r="C48" s="537" t="s">
        <v>468</v>
      </c>
      <c r="D48" s="533"/>
      <c r="E48" s="525" t="str">
        <f>'Güm 38'!B77</f>
        <v xml:space="preserve">Värskekapsaborš punaste ubadega </v>
      </c>
      <c r="F48" s="518" t="s">
        <v>463</v>
      </c>
      <c r="G48" s="513"/>
      <c r="H48" s="332"/>
      <c r="I48" s="513"/>
      <c r="J48" s="332"/>
      <c r="K48" s="513"/>
      <c r="L48" s="332" t="str">
        <f>'Güm 38'!B82</f>
        <v>Porgand</v>
      </c>
    </row>
    <row r="49" spans="1:12">
      <c r="A49" s="384"/>
      <c r="B49" s="52"/>
      <c r="C49" s="396"/>
      <c r="D49" s="415"/>
      <c r="E49" s="24"/>
      <c r="F49" s="25"/>
      <c r="G49" s="382"/>
      <c r="H49" s="335" t="str">
        <f>'Güm 38'!B79</f>
        <v>Jõhvika mannavaht (G, VS)</v>
      </c>
      <c r="I49" s="382"/>
      <c r="J49" s="332"/>
      <c r="K49" s="382"/>
      <c r="L49" s="332" t="str">
        <f>'Güm 38'!B83</f>
        <v>Ploom</v>
      </c>
    </row>
    <row r="50" spans="1:12">
      <c r="A50" s="385"/>
      <c r="B50" s="22"/>
      <c r="C50" s="397"/>
      <c r="D50" s="416"/>
      <c r="E50" s="30"/>
      <c r="F50" s="31"/>
      <c r="G50" s="383"/>
      <c r="H50" s="332"/>
      <c r="I50" s="383"/>
      <c r="J50" s="342"/>
      <c r="K50" s="383"/>
      <c r="L50" s="342"/>
    </row>
    <row r="51" spans="1:12">
      <c r="A51" s="519" t="s">
        <v>461</v>
      </c>
      <c r="B51" s="514" t="str">
        <f>'Güm 38'!B105</f>
        <v>Lõhepikkpoiss (G, M, PT)</v>
      </c>
      <c r="C51" s="539" t="s">
        <v>470</v>
      </c>
      <c r="D51" s="533"/>
      <c r="E51" s="525" t="str">
        <f>'Güm 38'!B106</f>
        <v>Kikerherne-köögiviljapada (L)</v>
      </c>
      <c r="F51" s="518" t="s">
        <v>471</v>
      </c>
      <c r="G51" s="513"/>
      <c r="H51" s="334" t="str">
        <f>'Güm 38'!B108</f>
        <v>Kartulipüree (L)</v>
      </c>
      <c r="I51" s="519"/>
      <c r="J51" s="332" t="str">
        <f>'Güm 38'!B111</f>
        <v>Peedi-piprajuuresalat (L)</v>
      </c>
      <c r="K51" s="523"/>
      <c r="L51" s="332" t="str">
        <f>'Güm 38'!B116</f>
        <v>Nuikapsas</v>
      </c>
    </row>
    <row r="52" spans="1:12">
      <c r="A52" s="384"/>
      <c r="B52" s="52"/>
      <c r="C52" s="406"/>
      <c r="D52" s="415"/>
      <c r="E52" s="24"/>
      <c r="F52" s="25"/>
      <c r="G52" s="382"/>
      <c r="H52" s="334" t="str">
        <f>'Güm 38'!B109</f>
        <v>Tatar, keedetud</v>
      </c>
      <c r="I52" s="384"/>
      <c r="J52" s="332" t="str">
        <f>'Güm 38'!B112</f>
        <v>Valge rõigas, riivitud kaalikas õunamahlaga, varsseller</v>
      </c>
      <c r="K52" s="388"/>
      <c r="L52" s="332" t="str">
        <f>'Güm 38'!B117</f>
        <v>Pirn</v>
      </c>
    </row>
    <row r="53" spans="1:12">
      <c r="A53" s="385"/>
      <c r="B53" s="52"/>
      <c r="C53" s="407"/>
      <c r="D53" s="416"/>
      <c r="E53" s="30"/>
      <c r="F53" s="31"/>
      <c r="G53" s="383"/>
      <c r="H53" s="334" t="str">
        <f>'Güm 38'!B110</f>
        <v>Ahjuköögiviljad, röstitud</v>
      </c>
      <c r="I53" s="385"/>
      <c r="J53" s="333"/>
      <c r="K53" s="389"/>
      <c r="L53" s="342"/>
    </row>
    <row r="54" spans="1:12" ht="20.100000000000001" customHeight="1">
      <c r="A54" s="519" t="s">
        <v>464</v>
      </c>
      <c r="B54" s="514" t="str">
        <f>'Güm 38'!B139</f>
        <v>Pilaff porgandi ja kanaga</v>
      </c>
      <c r="C54" s="527" t="s">
        <v>465</v>
      </c>
      <c r="D54" s="535"/>
      <c r="E54" s="536" t="str">
        <f>'Güm 38'!B140</f>
        <v>Nuudlid muna ja köögiviljadega (G, L, M)</v>
      </c>
      <c r="F54" s="518" t="s">
        <v>476</v>
      </c>
      <c r="G54" s="513"/>
      <c r="H54" s="336" t="str">
        <f>'Güm 38'!B142</f>
        <v>Köögiviljasegu, aurutatud (porgand, brokoli, aeduba)</v>
      </c>
      <c r="I54" s="513"/>
      <c r="J54" s="332" t="str">
        <f>'Güm 38'!B143</f>
        <v>Suvikõrvitsa-kurgisalat</v>
      </c>
      <c r="K54" s="513"/>
      <c r="L54" s="332" t="str">
        <f>'Güm 38'!B148</f>
        <v>Valge redis</v>
      </c>
    </row>
    <row r="55" spans="1:12" ht="15" customHeight="1">
      <c r="A55" s="384"/>
      <c r="B55" s="52"/>
      <c r="C55" s="410"/>
      <c r="D55" s="417"/>
      <c r="E55" s="37"/>
      <c r="F55" s="25"/>
      <c r="G55" s="382"/>
      <c r="H55" s="339"/>
      <c r="I55" s="382"/>
      <c r="J55" s="332" t="str">
        <f>'Güm 38'!B144</f>
        <v>Punane kapsas, uba, porrulauk</v>
      </c>
      <c r="K55" s="382"/>
      <c r="L55" s="332" t="str">
        <f>'Güm 38'!B149</f>
        <v>Õun</v>
      </c>
    </row>
    <row r="56" spans="1:12">
      <c r="A56" s="385"/>
      <c r="B56" s="63"/>
      <c r="C56" s="411"/>
      <c r="D56" s="418"/>
      <c r="E56" s="38"/>
      <c r="F56" s="31"/>
      <c r="G56" s="383"/>
      <c r="H56" s="339"/>
      <c r="I56" s="383"/>
      <c r="J56" s="342"/>
      <c r="K56" s="383"/>
      <c r="L56" s="342"/>
    </row>
    <row r="57" spans="1:12" ht="45">
      <c r="A57" s="330" t="str">
        <f>'Güm 39'!A8</f>
        <v>39. nädal</v>
      </c>
      <c r="B57" s="42" t="s">
        <v>447</v>
      </c>
      <c r="C57" s="331" t="s">
        <v>448</v>
      </c>
      <c r="D57" s="331" t="s">
        <v>449</v>
      </c>
      <c r="E57" s="330" t="s">
        <v>11</v>
      </c>
      <c r="F57" s="331" t="s">
        <v>450</v>
      </c>
      <c r="G57" s="330" t="str">
        <f>A57</f>
        <v>39. nädal</v>
      </c>
      <c r="H57" s="330" t="s">
        <v>451</v>
      </c>
      <c r="I57" s="330" t="str">
        <f>A57</f>
        <v>39. nädal</v>
      </c>
      <c r="J57" s="330" t="s">
        <v>452</v>
      </c>
      <c r="K57" s="330" t="s">
        <v>477</v>
      </c>
      <c r="L57" s="330" t="s">
        <v>454</v>
      </c>
    </row>
    <row r="58" spans="1:12">
      <c r="A58" s="513" t="s">
        <v>455</v>
      </c>
      <c r="B58" s="514" t="str">
        <f>'Güm 39'!B10</f>
        <v>Aasiapärane kalakarri</v>
      </c>
      <c r="C58" s="524" t="s">
        <v>470</v>
      </c>
      <c r="D58" s="516"/>
      <c r="E58" s="525" t="str">
        <f>'Güm 39'!B11</f>
        <v>Kikerhernekarri</v>
      </c>
      <c r="F58" s="540" t="s">
        <v>471</v>
      </c>
      <c r="G58" s="513"/>
      <c r="H58" s="332" t="str">
        <f>'Güm 39'!B12</f>
        <v>Riis, keedetud</v>
      </c>
      <c r="I58" s="513"/>
      <c r="J58" s="332" t="str">
        <f>'Güm 39'!B15</f>
        <v>Peedi-küüslaugusalat</v>
      </c>
      <c r="K58" s="513"/>
      <c r="L58" s="332" t="str">
        <f>'Güm 39'!B20</f>
        <v>Kaalikas</v>
      </c>
    </row>
    <row r="59" spans="1:12">
      <c r="A59" s="382"/>
      <c r="B59" s="22"/>
      <c r="C59" s="394"/>
      <c r="D59" s="23"/>
      <c r="E59" s="24"/>
      <c r="F59" s="17"/>
      <c r="G59" s="382"/>
      <c r="H59" s="332" t="str">
        <f>'Güm 39'!B13</f>
        <v>Kuskuss, keedetud (G)</v>
      </c>
      <c r="I59" s="382"/>
      <c r="J59" s="332" t="str">
        <f>'Güm 39'!B16</f>
        <v>Hiina kapsas, hernes, tomat</v>
      </c>
      <c r="K59" s="382"/>
      <c r="L59" s="332" t="str">
        <f>'Güm 39'!B21</f>
        <v>Ploom</v>
      </c>
    </row>
    <row r="60" spans="1:12">
      <c r="A60" s="382"/>
      <c r="B60" s="22"/>
      <c r="C60" s="395"/>
      <c r="D60" s="29"/>
      <c r="E60" s="30"/>
      <c r="F60" s="39"/>
      <c r="G60" s="383"/>
      <c r="H60" s="332" t="str">
        <f>'Güm 39'!B14</f>
        <v>Beebiporgandid, aurutatud</v>
      </c>
      <c r="I60" s="383"/>
      <c r="J60" s="333"/>
      <c r="K60" s="383"/>
      <c r="L60" s="32"/>
    </row>
    <row r="61" spans="1:12">
      <c r="A61" s="519" t="s">
        <v>457</v>
      </c>
      <c r="B61" s="538" t="str">
        <f>'Güm 39'!B43</f>
        <v>Värskekapsa-hakklihahautis (segahakkliha)</v>
      </c>
      <c r="C61" s="541" t="s">
        <v>443</v>
      </c>
      <c r="D61" s="516"/>
      <c r="E61" s="517" t="str">
        <f>'Güm 39'!B44</f>
        <v>Värskekapsa-läätsehautis</v>
      </c>
      <c r="F61" s="540" t="s">
        <v>469</v>
      </c>
      <c r="G61" s="513"/>
      <c r="H61" s="334" t="str">
        <f>'Güm 39'!B45</f>
        <v>Kartul, aurutatud</v>
      </c>
      <c r="I61" s="519"/>
      <c r="J61" s="332" t="str">
        <f>'Güm 39'!B48</f>
        <v>Porgandi-õunasalat</v>
      </c>
      <c r="K61" s="523"/>
      <c r="L61" s="332" t="str">
        <f>'Güm 39'!B53</f>
        <v>Kapsas, valge</v>
      </c>
    </row>
    <row r="62" spans="1:12">
      <c r="A62" s="384"/>
      <c r="B62" s="22"/>
      <c r="C62" s="412"/>
      <c r="D62" s="23"/>
      <c r="E62" s="24"/>
      <c r="F62" s="17"/>
      <c r="G62" s="382"/>
      <c r="H62" s="334" t="str">
        <f>'Güm 39'!B46</f>
        <v>Kinoa, keedetud</v>
      </c>
      <c r="I62" s="384"/>
      <c r="J62" s="332" t="str">
        <f>'Güm 39'!B49</f>
        <v>Valge redis, uba, roheline sibul</v>
      </c>
      <c r="K62" s="388"/>
      <c r="L62" s="332" t="str">
        <f>'Güm 39'!B54</f>
        <v>Õun</v>
      </c>
    </row>
    <row r="63" spans="1:12">
      <c r="A63" s="385"/>
      <c r="B63" s="36"/>
      <c r="C63" s="412"/>
      <c r="D63" s="29"/>
      <c r="E63" s="30"/>
      <c r="F63" s="39"/>
      <c r="G63" s="383"/>
      <c r="H63" s="334" t="str">
        <f>'Güm 39'!B47</f>
        <v>Suvikõrvits, röstitud</v>
      </c>
      <c r="I63" s="385"/>
      <c r="J63" s="333"/>
      <c r="K63" s="389"/>
      <c r="L63" s="32"/>
    </row>
    <row r="64" spans="1:12">
      <c r="A64" s="513" t="s">
        <v>459</v>
      </c>
      <c r="B64" s="187" t="str">
        <f>'Güm 39'!B76</f>
        <v>Rassolnik kanalihaga (G)</v>
      </c>
      <c r="C64" s="521" t="s">
        <v>435</v>
      </c>
      <c r="D64" s="516"/>
      <c r="E64" s="525" t="str">
        <f>'Güm 39'!B77</f>
        <v>Rassolnik põldubadega (G)</v>
      </c>
      <c r="F64" s="540" t="s">
        <v>478</v>
      </c>
      <c r="G64" s="513"/>
      <c r="H64" s="335" t="str">
        <f>'Güm 39'!B79</f>
        <v>Marjatarretis vahukoorega (L, VS)</v>
      </c>
      <c r="I64" s="513"/>
      <c r="J64" s="332"/>
      <c r="K64" s="513"/>
      <c r="L64" s="332" t="str">
        <f>'Güm 39'!B81</f>
        <v>Porgand</v>
      </c>
    </row>
    <row r="65" spans="1:12">
      <c r="A65" s="382"/>
      <c r="B65" s="53"/>
      <c r="C65" s="386"/>
      <c r="D65" s="23"/>
      <c r="E65" s="24"/>
      <c r="F65" s="17"/>
      <c r="G65" s="382"/>
      <c r="H65" s="340"/>
      <c r="I65" s="382"/>
      <c r="J65" s="332"/>
      <c r="K65" s="382"/>
      <c r="L65" s="332" t="str">
        <f>'Güm 39'!B82</f>
        <v>Banaan</v>
      </c>
    </row>
    <row r="66" spans="1:12">
      <c r="A66" s="383"/>
      <c r="B66" s="53"/>
      <c r="C66" s="387"/>
      <c r="D66" s="29"/>
      <c r="E66" s="30"/>
      <c r="F66" s="39"/>
      <c r="G66" s="383"/>
      <c r="H66" s="340"/>
      <c r="I66" s="383"/>
      <c r="J66" s="333"/>
      <c r="K66" s="383"/>
      <c r="L66" s="32"/>
    </row>
    <row r="67" spans="1:12">
      <c r="A67" s="519" t="s">
        <v>461</v>
      </c>
      <c r="B67" s="514" t="str">
        <f>'Güm 39'!B104</f>
        <v>Sinepine sealihakaste (G, L)</v>
      </c>
      <c r="C67" s="528" t="s">
        <v>468</v>
      </c>
      <c r="D67" s="516"/>
      <c r="E67" s="525" t="str">
        <f>'Güm 39'!B105</f>
        <v>Juurviljapihv (G, L, M, PT)</v>
      </c>
      <c r="F67" s="540" t="s">
        <v>479</v>
      </c>
      <c r="G67" s="513"/>
      <c r="H67" s="334" t="str">
        <f>'Güm 39'!B106</f>
        <v>Tatar, keedetud</v>
      </c>
      <c r="I67" s="519"/>
      <c r="J67" s="332" t="str">
        <f>'Güm 39'!B109</f>
        <v>Kodujuustu-redise-tomatisalat (L)</v>
      </c>
      <c r="K67" s="523"/>
      <c r="L67" s="332" t="str">
        <f>'Güm 39'!B114</f>
        <v>Nuikapsas</v>
      </c>
    </row>
    <row r="68" spans="1:12">
      <c r="A68" s="384"/>
      <c r="B68" s="22"/>
      <c r="C68" s="413"/>
      <c r="D68" s="23"/>
      <c r="E68" s="24"/>
      <c r="F68" s="17"/>
      <c r="G68" s="382"/>
      <c r="H68" s="334" t="str">
        <f>'Güm 39'!B107</f>
        <v>Bulgur, keedetud (G)</v>
      </c>
      <c r="I68" s="384"/>
      <c r="J68" s="332" t="str">
        <f>'Güm 39'!B110</f>
        <v>Lehtsalatisegu, kikerherned peterselli ja küüslauguga, peet</v>
      </c>
      <c r="K68" s="388"/>
      <c r="L68" s="332" t="str">
        <f>'Güm 39'!B115</f>
        <v>Pirn</v>
      </c>
    </row>
    <row r="69" spans="1:12">
      <c r="A69" s="385"/>
      <c r="B69" s="36"/>
      <c r="C69" s="414"/>
      <c r="D69" s="29"/>
      <c r="E69" s="30"/>
      <c r="F69" s="39"/>
      <c r="G69" s="383"/>
      <c r="H69" s="334" t="str">
        <f>'Güm 39'!B108</f>
        <v>Köögiviljasegu, aurutatud (porgand, brokoli, aeduba)</v>
      </c>
      <c r="I69" s="385"/>
      <c r="J69" s="333"/>
      <c r="K69" s="389"/>
      <c r="L69" s="32"/>
    </row>
    <row r="70" spans="1:12">
      <c r="A70" s="513" t="s">
        <v>464</v>
      </c>
      <c r="B70" s="52" t="str">
        <f>'Güm 39'!B137</f>
        <v>Jogurti-ürdimarinaadis broileri poolkoib (L, PT)</v>
      </c>
      <c r="C70" s="521" t="s">
        <v>435</v>
      </c>
      <c r="D70" s="522"/>
      <c r="E70" s="517" t="str">
        <f>'Güm 39'!B138</f>
        <v>Koorene herne- ja aedviljahautis</v>
      </c>
      <c r="F70" s="540" t="s">
        <v>480</v>
      </c>
      <c r="G70" s="513"/>
      <c r="H70" s="336" t="str">
        <f>'Güm 39'!B140</f>
        <v>Kartulipüree (L)</v>
      </c>
      <c r="I70" s="513"/>
      <c r="J70" s="332" t="str">
        <f>'Güm 39'!B143</f>
        <v>Kolme kapsa salat ürdiõliga</v>
      </c>
      <c r="K70" s="513"/>
      <c r="L70" s="332" t="str">
        <f>'Güm 39'!B148</f>
        <v>Valge redis</v>
      </c>
    </row>
    <row r="71" spans="1:12">
      <c r="A71" s="382"/>
      <c r="B71" s="52"/>
      <c r="C71" s="386"/>
      <c r="D71" s="392"/>
      <c r="E71" s="24"/>
      <c r="F71" s="17"/>
      <c r="G71" s="382"/>
      <c r="H71" s="336" t="str">
        <f>'Güm 39'!B141</f>
        <v>Riis, keedetud</v>
      </c>
      <c r="I71" s="382"/>
      <c r="J71" s="332" t="str">
        <f>'Güm 39'!B144</f>
        <v>Peet, mais, porgand</v>
      </c>
      <c r="K71" s="382"/>
      <c r="L71" s="332" t="str">
        <f>'Güm 39'!B149</f>
        <v>Õun</v>
      </c>
    </row>
    <row r="72" spans="1:12">
      <c r="A72" s="383"/>
      <c r="B72" s="52"/>
      <c r="C72" s="387"/>
      <c r="D72" s="393"/>
      <c r="E72" s="30"/>
      <c r="F72" s="39"/>
      <c r="G72" s="383"/>
      <c r="H72" s="336" t="str">
        <f>'Güm 39'!B142</f>
        <v>Brokoli, aurutatud</v>
      </c>
      <c r="I72" s="383"/>
      <c r="J72" s="333"/>
      <c r="K72" s="383"/>
      <c r="L72" s="32"/>
    </row>
    <row r="73" spans="1:12" ht="45">
      <c r="A73" s="330" t="str">
        <f>'Güm 40'!A8</f>
        <v>40. nädal</v>
      </c>
      <c r="B73" s="330" t="s">
        <v>447</v>
      </c>
      <c r="C73" s="331" t="s">
        <v>448</v>
      </c>
      <c r="D73" s="331" t="s">
        <v>449</v>
      </c>
      <c r="E73" s="330" t="s">
        <v>11</v>
      </c>
      <c r="F73" s="331" t="s">
        <v>450</v>
      </c>
      <c r="G73" s="330" t="str">
        <f>A73</f>
        <v>40. nädal</v>
      </c>
      <c r="H73" s="330" t="s">
        <v>451</v>
      </c>
      <c r="I73" s="330" t="str">
        <f>A73</f>
        <v>40. nädal</v>
      </c>
      <c r="J73" s="330" t="s">
        <v>452</v>
      </c>
      <c r="K73" s="330" t="s">
        <v>481</v>
      </c>
      <c r="L73" s="330" t="s">
        <v>454</v>
      </c>
    </row>
    <row r="74" spans="1:12">
      <c r="A74" s="513" t="s">
        <v>455</v>
      </c>
      <c r="B74" s="525" t="str">
        <f>'Güm 40'!B10</f>
        <v>Kana-paprikahautis (G, L)</v>
      </c>
      <c r="C74" s="521" t="s">
        <v>465</v>
      </c>
      <c r="D74" s="522"/>
      <c r="E74" s="517" t="str">
        <f>'Güm 40'!B11</f>
        <v>Aedviljavorm juustuga (L)</v>
      </c>
      <c r="F74" s="540" t="s">
        <v>482</v>
      </c>
      <c r="G74" s="513"/>
      <c r="H74" s="332" t="str">
        <f>'Güm 40'!B12</f>
        <v>Tatar, keedetud</v>
      </c>
      <c r="I74" s="513"/>
      <c r="J74" s="332" t="str">
        <f>'Güm 40'!B15</f>
        <v>Kõrvitsa-apelsinisalat</v>
      </c>
      <c r="K74" s="513"/>
      <c r="L74" s="332" t="str">
        <f>'Güm 40'!B20</f>
        <v>Kaalikas</v>
      </c>
    </row>
    <row r="75" spans="1:12">
      <c r="A75" s="382"/>
      <c r="B75" s="22"/>
      <c r="C75" s="386"/>
      <c r="D75" s="392"/>
      <c r="E75" s="24"/>
      <c r="F75" s="17"/>
      <c r="G75" s="382"/>
      <c r="H75" s="332" t="str">
        <f>'Güm 40'!B13</f>
        <v>Kuskuss, keedetud (G)</v>
      </c>
      <c r="I75" s="382"/>
      <c r="J75" s="332" t="str">
        <f>'Güm 40'!B16</f>
        <v>Hiina kapsas, mais, šampinjonid peterselliga</v>
      </c>
      <c r="K75" s="382"/>
      <c r="L75" s="332" t="str">
        <f>'Güm 40'!B21</f>
        <v>Pirn</v>
      </c>
    </row>
    <row r="76" spans="1:12">
      <c r="A76" s="382"/>
      <c r="B76" s="22"/>
      <c r="C76" s="387"/>
      <c r="D76" s="393"/>
      <c r="E76" s="30"/>
      <c r="F76" s="39"/>
      <c r="G76" s="383"/>
      <c r="H76" s="332" t="str">
        <f>'Güm 40'!B14</f>
        <v>Pastinaak, röstitud</v>
      </c>
      <c r="I76" s="383"/>
      <c r="J76" s="333"/>
      <c r="K76" s="383"/>
      <c r="L76" s="32"/>
    </row>
    <row r="77" spans="1:12">
      <c r="A77" s="519" t="s">
        <v>457</v>
      </c>
      <c r="B77" s="525" t="str">
        <f>'Güm 40'!B43</f>
        <v>Böfstrooganov (G, L)</v>
      </c>
      <c r="C77" s="542" t="s">
        <v>462</v>
      </c>
      <c r="D77" s="516"/>
      <c r="E77" s="517" t="str">
        <f>'Güm 40'!B44</f>
        <v>Läätsestrooganov (G, L)</v>
      </c>
      <c r="F77" s="540" t="s">
        <v>469</v>
      </c>
      <c r="G77" s="513"/>
      <c r="H77" s="334" t="str">
        <f>'Güm 40'!B45</f>
        <v>Täisterapasta/pasta (G), keedetud</v>
      </c>
      <c r="I77" s="519"/>
      <c r="J77" s="514" t="str">
        <f>'Güm 40'!B48</f>
        <v>Kapsa-kurgisalat tilliga</v>
      </c>
      <c r="K77" s="523"/>
      <c r="L77" s="332" t="str">
        <f>'Güm 40'!B53</f>
        <v>Nuikapsas</v>
      </c>
    </row>
    <row r="78" spans="1:12">
      <c r="A78" s="384"/>
      <c r="B78" s="54"/>
      <c r="C78" s="400"/>
      <c r="D78" s="23"/>
      <c r="E78" s="24"/>
      <c r="F78" s="17"/>
      <c r="G78" s="382"/>
      <c r="H78" s="334" t="str">
        <f>'Güm 40'!B46</f>
        <v>Riis, keedetud</v>
      </c>
      <c r="I78" s="384"/>
      <c r="J78" s="514" t="str">
        <f>'Güm 40'!B49</f>
        <v>Redis, peet, hernes</v>
      </c>
      <c r="K78" s="388"/>
      <c r="L78" s="332" t="str">
        <f>'Güm 40'!B54</f>
        <v>Õun</v>
      </c>
    </row>
    <row r="79" spans="1:12">
      <c r="A79" s="385"/>
      <c r="B79" s="64"/>
      <c r="C79" s="401"/>
      <c r="D79" s="29"/>
      <c r="E79" s="24"/>
      <c r="F79" s="39"/>
      <c r="G79" s="383"/>
      <c r="H79" s="334" t="str">
        <f>'Güm 40'!B47</f>
        <v>Porgand, röstitud</v>
      </c>
      <c r="I79" s="385"/>
      <c r="J79" s="538"/>
      <c r="K79" s="389"/>
      <c r="L79" s="32"/>
    </row>
    <row r="80" spans="1:12">
      <c r="A80" s="513" t="s">
        <v>459</v>
      </c>
      <c r="B80" s="52" t="str">
        <f>'Güm 40'!B76</f>
        <v>Värskekapsasupp kanalihaga</v>
      </c>
      <c r="C80" s="528" t="s">
        <v>468</v>
      </c>
      <c r="D80" s="530"/>
      <c r="E80" s="517" t="str">
        <f>'Güm 40'!B77</f>
        <v xml:space="preserve">Värskekapsasupp kikerhernestega </v>
      </c>
      <c r="F80" s="543" t="s">
        <v>471</v>
      </c>
      <c r="G80" s="513"/>
      <c r="H80" s="332"/>
      <c r="I80" s="513"/>
      <c r="J80" s="332"/>
      <c r="K80" s="513"/>
      <c r="L80" s="332" t="str">
        <f>'Güm 40'!B81</f>
        <v>Valge redis</v>
      </c>
    </row>
    <row r="81" spans="1:12">
      <c r="A81" s="382"/>
      <c r="B81" s="52"/>
      <c r="C81" s="413"/>
      <c r="D81" s="50"/>
      <c r="E81" s="24"/>
      <c r="F81" s="40"/>
      <c r="G81" s="382"/>
      <c r="H81" s="335" t="str">
        <f>'Güm 40'!B79</f>
        <v>Kohupiimakreem mustikakisselliga (L, VS)</v>
      </c>
      <c r="I81" s="382"/>
      <c r="J81" s="332"/>
      <c r="K81" s="382"/>
      <c r="L81" s="332" t="str">
        <f>'Güm 40'!B82</f>
        <v>Pirn</v>
      </c>
    </row>
    <row r="82" spans="1:12">
      <c r="A82" s="383"/>
      <c r="B82" s="52"/>
      <c r="C82" s="414"/>
      <c r="D82" s="51"/>
      <c r="E82" s="30"/>
      <c r="F82" s="41"/>
      <c r="G82" s="383"/>
      <c r="H82" s="332"/>
      <c r="I82" s="383"/>
      <c r="J82" s="333"/>
      <c r="K82" s="383"/>
      <c r="L82" s="32"/>
    </row>
    <row r="83" spans="1:12">
      <c r="A83" s="519" t="s">
        <v>461</v>
      </c>
      <c r="B83" s="514" t="str">
        <f>'Güm 40'!B104</f>
        <v>Hakkliha-porgandipikkpoiss (G, M, PT)</v>
      </c>
      <c r="C83" s="544" t="s">
        <v>443</v>
      </c>
      <c r="D83" s="516"/>
      <c r="E83" s="54" t="str">
        <f>'Güm 40'!B105</f>
        <v>Üleküpsetatud suvikõrvits (G, L)</v>
      </c>
      <c r="F83" s="540" t="s">
        <v>456</v>
      </c>
      <c r="G83" s="513"/>
      <c r="H83" s="334" t="str">
        <f>'Güm 40'!B107</f>
        <v>Kartul, aurutatud</v>
      </c>
      <c r="I83" s="519"/>
      <c r="J83" s="514" t="str">
        <f>'Güm 40'!B110</f>
        <v>Porgandi-paprikasalat punase sibulaga</v>
      </c>
      <c r="K83" s="523"/>
      <c r="L83" s="332" t="str">
        <f>'Güm 40'!B115</f>
        <v>Kapsas, valge</v>
      </c>
    </row>
    <row r="84" spans="1:12">
      <c r="A84" s="384"/>
      <c r="B84" s="52"/>
      <c r="C84" s="390"/>
      <c r="D84" s="23"/>
      <c r="E84" s="24"/>
      <c r="F84" s="17"/>
      <c r="G84" s="382"/>
      <c r="H84" s="334" t="str">
        <f>'Güm 40'!B108</f>
        <v>Tatar, keedetud</v>
      </c>
      <c r="I84" s="384"/>
      <c r="J84" s="514" t="str">
        <f>'Güm 40'!B111</f>
        <v>Peet, uba (keedetud), roheline sibul</v>
      </c>
      <c r="K84" s="388"/>
      <c r="L84" s="332" t="str">
        <f>'Güm 40'!B116</f>
        <v>Ploom</v>
      </c>
    </row>
    <row r="85" spans="1:12">
      <c r="A85" s="385"/>
      <c r="B85" s="52"/>
      <c r="C85" s="390"/>
      <c r="D85" s="29"/>
      <c r="E85" s="24"/>
      <c r="F85" s="39"/>
      <c r="G85" s="383"/>
      <c r="H85" s="334" t="str">
        <f>'Güm 40'!B109</f>
        <v>Rooskapsas, aurutatud</v>
      </c>
      <c r="I85" s="385"/>
      <c r="J85" s="333"/>
      <c r="K85" s="389"/>
      <c r="L85" s="32"/>
    </row>
    <row r="86" spans="1:12">
      <c r="A86" s="519" t="s">
        <v>464</v>
      </c>
      <c r="B86" s="514" t="str">
        <f>'Güm 40'!B138</f>
        <v>Lõhepasta spinati ja sidruniga (G, L)</v>
      </c>
      <c r="C86" s="524" t="s">
        <v>470</v>
      </c>
      <c r="D86" s="545"/>
      <c r="E86" s="525" t="str">
        <f>'Güm 40'!B139</f>
        <v>Rohelise herne pasta (G, L)</v>
      </c>
      <c r="F86" s="543" t="s">
        <v>472</v>
      </c>
      <c r="G86" s="513"/>
      <c r="H86" s="336" t="str">
        <f>'Güm 40'!B140</f>
        <v>Lillkapsas, aurutatud</v>
      </c>
      <c r="I86" s="513"/>
      <c r="J86" s="332" t="str">
        <f>'Güm 40'!B141</f>
        <v>Kodujuustu-redise-tomatisalat (L)</v>
      </c>
      <c r="K86" s="513"/>
      <c r="L86" s="332" t="str">
        <f>'Güm 40'!B146</f>
        <v>Rukkileiva- ja sepikutoodete valik (G)</v>
      </c>
    </row>
    <row r="87" spans="1:12">
      <c r="A87" s="384"/>
      <c r="B87" s="514"/>
      <c r="C87" s="394"/>
      <c r="D87" s="402"/>
      <c r="E87" s="24"/>
      <c r="F87" s="40"/>
      <c r="G87" s="382"/>
      <c r="H87" s="339"/>
      <c r="I87" s="382"/>
      <c r="J87" s="332" t="str">
        <f>'Güm 40'!B142</f>
        <v>Lehtsalatisegu, kikerherned peterselli ja küüslauguga, kaalikas</v>
      </c>
      <c r="K87" s="382"/>
      <c r="L87" s="332" t="str">
        <f>'Güm 40'!B148</f>
        <v>Pirn</v>
      </c>
    </row>
    <row r="88" spans="1:12">
      <c r="A88" s="385"/>
      <c r="B88" s="514"/>
      <c r="C88" s="395"/>
      <c r="D88" s="403"/>
      <c r="E88" s="30"/>
      <c r="F88" s="41"/>
      <c r="G88" s="383"/>
      <c r="H88" s="339"/>
      <c r="I88" s="383"/>
      <c r="J88" s="342"/>
      <c r="K88" s="383"/>
      <c r="L88" s="342"/>
    </row>
    <row r="89" spans="1:12" ht="45">
      <c r="A89" s="330" t="str">
        <f>'Güm 41'!A8</f>
        <v>41. nädal</v>
      </c>
      <c r="B89" s="330" t="s">
        <v>447</v>
      </c>
      <c r="C89" s="331" t="s">
        <v>448</v>
      </c>
      <c r="D89" s="331" t="s">
        <v>449</v>
      </c>
      <c r="E89" s="330" t="s">
        <v>11</v>
      </c>
      <c r="F89" s="331" t="s">
        <v>450</v>
      </c>
      <c r="G89" s="330" t="str">
        <f>A89</f>
        <v>41. nädal</v>
      </c>
      <c r="H89" s="330" t="s">
        <v>451</v>
      </c>
      <c r="I89" s="330" t="str">
        <f>A89</f>
        <v>41. nädal</v>
      </c>
      <c r="J89" s="330" t="s">
        <v>452</v>
      </c>
      <c r="K89" s="330" t="s">
        <v>483</v>
      </c>
      <c r="L89" s="330" t="s">
        <v>454</v>
      </c>
    </row>
    <row r="90" spans="1:12" ht="15">
      <c r="A90" s="513" t="s">
        <v>455</v>
      </c>
      <c r="B90" s="514" t="str">
        <f>'Güm 41'!B10</f>
        <v>Kurzeme strooganov (G, L)</v>
      </c>
      <c r="C90" s="528" t="s">
        <v>468</v>
      </c>
      <c r="D90" s="516"/>
      <c r="E90" s="525" t="str">
        <f>'Güm 41'!B11</f>
        <v>Seenestrooganov (G, L)</v>
      </c>
      <c r="F90" s="540" t="s">
        <v>478</v>
      </c>
      <c r="G90" s="513"/>
      <c r="H90" s="343" t="str">
        <f>'Güm 41'!B12</f>
        <v>Tatar, keedetud</v>
      </c>
      <c r="I90" s="513"/>
      <c r="J90" s="332" t="str">
        <f>'Güm 41'!B15</f>
        <v>Hiina kapsa salat ananassiga</v>
      </c>
      <c r="K90" s="513"/>
      <c r="L90" s="332" t="str">
        <f>'Güm 41'!B20</f>
        <v>Nuikapsas</v>
      </c>
    </row>
    <row r="91" spans="1:12">
      <c r="A91" s="382"/>
      <c r="B91" s="22"/>
      <c r="C91" s="413"/>
      <c r="D91" s="23"/>
      <c r="E91" s="24"/>
      <c r="F91" s="17"/>
      <c r="G91" s="382"/>
      <c r="H91" s="334" t="str">
        <f>'Güm 41'!B13</f>
        <v>Täisterapasta/pasta (G), keedetud</v>
      </c>
      <c r="I91" s="382"/>
      <c r="J91" s="332" t="str">
        <f>'Güm 41'!B16</f>
        <v>Redis, porgand, kurk</v>
      </c>
      <c r="K91" s="382"/>
      <c r="L91" s="332" t="str">
        <f>'Güm 41'!B21</f>
        <v>Õun</v>
      </c>
    </row>
    <row r="92" spans="1:12">
      <c r="A92" s="382"/>
      <c r="B92" s="22"/>
      <c r="C92" s="414"/>
      <c r="D92" s="29"/>
      <c r="E92" s="30"/>
      <c r="F92" s="39"/>
      <c r="G92" s="383"/>
      <c r="H92" s="334" t="str">
        <f>'Güm 41'!B14</f>
        <v>Brokoli, aurutatud</v>
      </c>
      <c r="I92" s="383"/>
      <c r="J92" s="333"/>
      <c r="K92" s="383"/>
      <c r="L92" s="32"/>
    </row>
    <row r="93" spans="1:12">
      <c r="A93" s="519" t="s">
        <v>457</v>
      </c>
      <c r="B93" s="525" t="str">
        <f>'Güm 41'!B43</f>
        <v>Kartulivorm kanalihaga (L, M)</v>
      </c>
      <c r="C93" s="527" t="s">
        <v>435</v>
      </c>
      <c r="D93" s="516"/>
      <c r="E93" s="525" t="str">
        <f>'Güm 41'!B44</f>
        <v xml:space="preserve">Kikerherne-köögiviljapajal (L) </v>
      </c>
      <c r="F93" s="540" t="s">
        <v>471</v>
      </c>
      <c r="G93" s="513"/>
      <c r="H93" s="334" t="str">
        <f>'Güm 41'!B46</f>
        <v>Tatar, keedetud</v>
      </c>
      <c r="I93" s="519"/>
      <c r="J93" s="514" t="str">
        <f>'Güm 41'!B49</f>
        <v>Punase kapsa-apelsinisalat</v>
      </c>
      <c r="K93" s="523"/>
      <c r="L93" s="332" t="str">
        <f>'Güm 41'!B54</f>
        <v>Valge redis</v>
      </c>
    </row>
    <row r="94" spans="1:12">
      <c r="A94" s="384"/>
      <c r="B94" s="54"/>
      <c r="C94" s="410"/>
      <c r="D94" s="23"/>
      <c r="E94" s="24"/>
      <c r="F94" s="17"/>
      <c r="G94" s="382"/>
      <c r="H94" s="334" t="str">
        <f>'Güm 41'!B47</f>
        <v>Kartul, aurutatud</v>
      </c>
      <c r="I94" s="384"/>
      <c r="J94" s="514" t="str">
        <f>'Güm 41'!B50</f>
        <v>Peet, hernes, redis</v>
      </c>
      <c r="K94" s="388"/>
      <c r="L94" s="332" t="str">
        <f>'Güm 41'!B55</f>
        <v>Pirn</v>
      </c>
    </row>
    <row r="95" spans="1:12">
      <c r="A95" s="385"/>
      <c r="B95" s="64"/>
      <c r="C95" s="411"/>
      <c r="D95" s="29"/>
      <c r="E95" s="30"/>
      <c r="F95" s="39"/>
      <c r="G95" s="383"/>
      <c r="H95" s="334" t="str">
        <f>'Güm 41'!B48</f>
        <v>Kõrvits, küpsetatud</v>
      </c>
      <c r="I95" s="385"/>
      <c r="J95" s="35"/>
      <c r="K95" s="389"/>
      <c r="L95" s="32"/>
    </row>
    <row r="96" spans="1:12">
      <c r="A96" s="513" t="s">
        <v>459</v>
      </c>
      <c r="B96" s="52" t="str">
        <f>'Güm 41'!B77</f>
        <v>Hakklihasupp köögiviljadega</v>
      </c>
      <c r="C96" s="541" t="s">
        <v>443</v>
      </c>
      <c r="D96" s="522"/>
      <c r="E96" s="525" t="str">
        <f>'Güm 41'!B78</f>
        <v>Tomati-läätsesupp</v>
      </c>
      <c r="F96" s="540" t="s">
        <v>469</v>
      </c>
      <c r="G96" s="513"/>
      <c r="H96" s="334"/>
      <c r="I96" s="513"/>
      <c r="J96" s="63"/>
      <c r="K96" s="513"/>
      <c r="L96" s="332" t="str">
        <f>'Güm 41'!B81</f>
        <v>Porgand</v>
      </c>
    </row>
    <row r="97" spans="1:12" ht="15">
      <c r="A97" s="382"/>
      <c r="B97" s="52"/>
      <c r="C97" s="412"/>
      <c r="D97" s="392"/>
      <c r="E97" s="24"/>
      <c r="F97" s="17"/>
      <c r="G97" s="382"/>
      <c r="H97" s="344" t="str">
        <f>'Güm 41'!B79</f>
        <v>Jogurti-kamadessert marjadega (G, L, VS)</v>
      </c>
      <c r="I97" s="382"/>
      <c r="J97" s="63"/>
      <c r="K97" s="382"/>
      <c r="L97" s="332" t="str">
        <f>'Güm 41'!B82</f>
        <v>Melon</v>
      </c>
    </row>
    <row r="98" spans="1:12">
      <c r="A98" s="383"/>
      <c r="B98" s="52"/>
      <c r="C98" s="412"/>
      <c r="D98" s="393"/>
      <c r="E98" s="30"/>
      <c r="F98" s="39"/>
      <c r="G98" s="383"/>
      <c r="H98" s="334"/>
      <c r="I98" s="383"/>
      <c r="J98" s="26"/>
      <c r="K98" s="383"/>
      <c r="L98" s="32"/>
    </row>
    <row r="99" spans="1:12">
      <c r="A99" s="519" t="s">
        <v>461</v>
      </c>
      <c r="B99" s="514" t="str">
        <f>'Güm 41'!B104</f>
        <v>Kala-kartuliroog porrulaugu ja tilliga</v>
      </c>
      <c r="C99" s="539" t="s">
        <v>470</v>
      </c>
      <c r="D99" s="516"/>
      <c r="E99" s="525" t="str">
        <f>'Güm 41'!B105</f>
        <v>Kartuli-suvikõrvitsavorm juustuga (M, L)</v>
      </c>
      <c r="F99" s="540" t="s">
        <v>456</v>
      </c>
      <c r="G99" s="513"/>
      <c r="H99" s="334" t="str">
        <f>'Güm 41'!B107</f>
        <v>Lillkapsas, aurutatud</v>
      </c>
      <c r="I99" s="519"/>
      <c r="J99" s="514" t="str">
        <f>'Güm 41'!B108</f>
        <v>Porgandi-paprikasalat</v>
      </c>
      <c r="K99" s="523"/>
      <c r="L99" s="332" t="str">
        <f>'Güm 41'!B113</f>
        <v>Kapsas, valge</v>
      </c>
    </row>
    <row r="100" spans="1:12" ht="15">
      <c r="A100" s="384"/>
      <c r="B100" s="52"/>
      <c r="C100" s="406"/>
      <c r="D100" s="23"/>
      <c r="E100" s="24"/>
      <c r="F100" s="17"/>
      <c r="G100" s="382"/>
      <c r="H100" s="343"/>
      <c r="I100" s="384"/>
      <c r="J100" s="514" t="str">
        <f>'Güm 41'!B109</f>
        <v>Kapsas, edamame uba, tomat</v>
      </c>
      <c r="K100" s="388"/>
      <c r="L100" s="332" t="str">
        <f>'Güm 41'!B114</f>
        <v>Õun</v>
      </c>
    </row>
    <row r="101" spans="1:12">
      <c r="A101" s="385"/>
      <c r="B101" s="63"/>
      <c r="C101" s="407"/>
      <c r="D101" s="29"/>
      <c r="E101" s="24"/>
      <c r="F101" s="39"/>
      <c r="G101" s="383"/>
      <c r="H101" s="334"/>
      <c r="I101" s="385"/>
      <c r="J101" s="36"/>
      <c r="K101" s="389"/>
      <c r="L101" s="32"/>
    </row>
    <row r="102" spans="1:12" ht="15">
      <c r="A102" s="519" t="s">
        <v>464</v>
      </c>
      <c r="B102" s="52" t="str">
        <f>'Güm 41'!B136</f>
        <v>Kalkunilihaguljašš (G)</v>
      </c>
      <c r="C102" s="546" t="s">
        <v>437</v>
      </c>
      <c r="D102" s="522"/>
      <c r="E102" s="517" t="str">
        <f>'Güm 41'!B137</f>
        <v>Guljašš punaste ubadega (L)</v>
      </c>
      <c r="F102" s="547" t="s">
        <v>463</v>
      </c>
      <c r="G102" s="513"/>
      <c r="H102" s="345" t="str">
        <f>'Güm 41'!B138</f>
        <v>Tatar, keedetud</v>
      </c>
      <c r="I102" s="513"/>
      <c r="J102" s="63" t="str">
        <f>'Güm 41'!B141</f>
        <v>Suvikõrvitsa-kurgisalat</v>
      </c>
      <c r="K102" s="513"/>
      <c r="L102" s="332" t="str">
        <f>'Güm 41'!B146</f>
        <v>Nuikapsas</v>
      </c>
    </row>
    <row r="103" spans="1:12">
      <c r="A103" s="384"/>
      <c r="B103" s="22"/>
      <c r="C103" s="408"/>
      <c r="D103" s="392"/>
      <c r="E103" s="24"/>
      <c r="F103" s="40"/>
      <c r="G103" s="382"/>
      <c r="H103" s="337" t="str">
        <f>'Güm 41'!B139</f>
        <v>Kuskuss, keedetud (G)</v>
      </c>
      <c r="I103" s="382"/>
      <c r="J103" s="63" t="str">
        <f>'Güm 41'!B142</f>
        <v>Peet, Hiina kapsas, oad (keedetud)</v>
      </c>
      <c r="K103" s="382"/>
      <c r="L103" s="332" t="str">
        <f>'Güm 41'!B147</f>
        <v>Ploom</v>
      </c>
    </row>
    <row r="104" spans="1:12">
      <c r="A104" s="385"/>
      <c r="B104" s="36"/>
      <c r="C104" s="409"/>
      <c r="D104" s="393"/>
      <c r="E104" s="30"/>
      <c r="F104" s="41"/>
      <c r="G104" s="383"/>
      <c r="H104" s="337" t="str">
        <f>'Güm 41'!B140</f>
        <v>Kaalikas, röstitud</v>
      </c>
      <c r="I104" s="383"/>
      <c r="J104" s="32"/>
      <c r="K104" s="383"/>
      <c r="L104" s="342"/>
    </row>
    <row r="105" spans="1:12" ht="45">
      <c r="A105" s="330" t="str">
        <f>'Güm 42'!A8</f>
        <v>42. nädal</v>
      </c>
      <c r="B105" s="42" t="s">
        <v>447</v>
      </c>
      <c r="C105" s="331" t="s">
        <v>448</v>
      </c>
      <c r="D105" s="331" t="s">
        <v>449</v>
      </c>
      <c r="E105" s="330" t="s">
        <v>11</v>
      </c>
      <c r="F105" s="331" t="s">
        <v>450</v>
      </c>
      <c r="G105" s="330" t="str">
        <f>A105</f>
        <v>42. nädal</v>
      </c>
      <c r="H105" s="330" t="s">
        <v>451</v>
      </c>
      <c r="I105" s="330" t="str">
        <f>A105</f>
        <v>42. nädal</v>
      </c>
      <c r="J105" s="330" t="s">
        <v>452</v>
      </c>
      <c r="K105" s="330" t="s">
        <v>484</v>
      </c>
      <c r="L105" s="330" t="s">
        <v>454</v>
      </c>
    </row>
    <row r="106" spans="1:12">
      <c r="A106" s="513" t="s">
        <v>455</v>
      </c>
      <c r="B106" s="514" t="str">
        <f>'Güm 42'!B10</f>
        <v>Magushapu kanapada seesamiseemnetega</v>
      </c>
      <c r="C106" s="521" t="s">
        <v>435</v>
      </c>
      <c r="D106" s="522"/>
      <c r="E106" s="525" t="str">
        <f>'Güm 42'!B11</f>
        <v>Magushapu tofupada seesamiseemnetega</v>
      </c>
      <c r="F106" s="540" t="s">
        <v>458</v>
      </c>
      <c r="G106" s="513"/>
      <c r="H106" s="332" t="str">
        <f>'Güm 42'!B12</f>
        <v>Riis, keedetud</v>
      </c>
      <c r="I106" s="513"/>
      <c r="J106" s="332" t="str">
        <f>'Güm 42'!B15</f>
        <v>Porgandi-mangosalat</v>
      </c>
      <c r="K106" s="513"/>
      <c r="L106" s="332" t="str">
        <f>'Güm 42'!B20</f>
        <v>Kapsas, valge/punane</v>
      </c>
    </row>
    <row r="107" spans="1:12">
      <c r="A107" s="382"/>
      <c r="B107" s="22"/>
      <c r="C107" s="386"/>
      <c r="D107" s="392"/>
      <c r="E107" s="24"/>
      <c r="F107" s="17"/>
      <c r="G107" s="382"/>
      <c r="H107" s="332" t="str">
        <f>'Güm 42'!B13</f>
        <v>Bulgur, keedetud (G)</v>
      </c>
      <c r="I107" s="382"/>
      <c r="J107" s="332" t="str">
        <f>'Güm 42'!B16</f>
        <v>Jääsalat, marineeritud šampinjonid, valge redis</v>
      </c>
      <c r="K107" s="382"/>
      <c r="L107" s="332" t="str">
        <f>'Güm 42'!B21</f>
        <v>Õun</v>
      </c>
    </row>
    <row r="108" spans="1:12">
      <c r="A108" s="382"/>
      <c r="B108" s="22"/>
      <c r="C108" s="387"/>
      <c r="D108" s="393"/>
      <c r="E108" s="30"/>
      <c r="F108" s="39"/>
      <c r="G108" s="383"/>
      <c r="H108" s="332" t="str">
        <f>'Güm 42'!B14</f>
        <v>Kaalikas, röstitud</v>
      </c>
      <c r="I108" s="383"/>
      <c r="J108" s="333"/>
      <c r="K108" s="383"/>
      <c r="L108" s="32"/>
    </row>
    <row r="109" spans="1:12">
      <c r="A109" s="519" t="s">
        <v>457</v>
      </c>
      <c r="B109" s="517" t="str">
        <f>'Güm 42'!B43</f>
        <v>Lõhekaste (G, L)</v>
      </c>
      <c r="C109" s="548" t="s">
        <v>470</v>
      </c>
      <c r="D109" s="516"/>
      <c r="E109" s="517" t="str">
        <f>'Güm 42'!B44</f>
        <v>Koorene köögiviljakaste peterselliga (G, L)</v>
      </c>
      <c r="F109" s="540" t="s">
        <v>456</v>
      </c>
      <c r="G109" s="513"/>
      <c r="H109" s="334" t="str">
        <f>'Güm 42'!B45</f>
        <v>Kartul, aurutatud</v>
      </c>
      <c r="I109" s="519"/>
      <c r="J109" s="514" t="str">
        <f>'Güm 42'!B48</f>
        <v>Peedi-rohelisesibulasalat</v>
      </c>
      <c r="K109" s="523"/>
      <c r="L109" s="332" t="str">
        <f>'Güm 42'!B53</f>
        <v>Kaalikas</v>
      </c>
    </row>
    <row r="110" spans="1:12">
      <c r="A110" s="384"/>
      <c r="B110" s="24"/>
      <c r="C110" s="404"/>
      <c r="D110" s="23"/>
      <c r="E110" s="24"/>
      <c r="F110" s="17"/>
      <c r="G110" s="382"/>
      <c r="H110" s="334" t="str">
        <f>'Güm 42'!B46</f>
        <v>Tatar, keedetud</v>
      </c>
      <c r="I110" s="384"/>
      <c r="J110" s="514" t="str">
        <f>'Güm 42'!B49</f>
        <v>Kapsas, kikerhernes (keedetud), tomat</v>
      </c>
      <c r="K110" s="388"/>
      <c r="L110" s="332" t="str">
        <f>'Güm 42'!B54</f>
        <v>Pirn</v>
      </c>
    </row>
    <row r="111" spans="1:12">
      <c r="A111" s="385"/>
      <c r="B111" s="30"/>
      <c r="C111" s="405"/>
      <c r="D111" s="29"/>
      <c r="E111" s="30"/>
      <c r="F111" s="39"/>
      <c r="G111" s="383"/>
      <c r="H111" s="334" t="str">
        <f>'Güm 42'!B47</f>
        <v>Pastinaak, küpsetatud</v>
      </c>
      <c r="I111" s="385"/>
      <c r="J111" s="538"/>
      <c r="K111" s="389"/>
      <c r="L111" s="32"/>
    </row>
    <row r="112" spans="1:12">
      <c r="A112" s="513" t="s">
        <v>459</v>
      </c>
      <c r="B112" s="52" t="str">
        <f>'Güm 42'!B76</f>
        <v>Minestronesupp kanalihaga (G)</v>
      </c>
      <c r="C112" s="521" t="s">
        <v>435</v>
      </c>
      <c r="D112" s="522"/>
      <c r="E112" s="525" t="str">
        <f>'Güm 42'!B77</f>
        <v>Minestrone supp punaste ubadega (G)</v>
      </c>
      <c r="F112" s="540" t="s">
        <v>463</v>
      </c>
      <c r="G112" s="513"/>
      <c r="H112" s="332"/>
      <c r="I112" s="513"/>
      <c r="J112" s="332"/>
      <c r="K112" s="513"/>
      <c r="L112" s="332" t="str">
        <f>'Güm 42'!B80</f>
        <v>Porgand</v>
      </c>
    </row>
    <row r="113" spans="1:12">
      <c r="A113" s="382"/>
      <c r="B113" s="52"/>
      <c r="C113" s="386"/>
      <c r="D113" s="392"/>
      <c r="E113" s="24"/>
      <c r="F113" s="17"/>
      <c r="G113" s="382"/>
      <c r="H113" s="335" t="str">
        <f>'Güm 42'!B78</f>
        <v>Mustika panna cotta (L)</v>
      </c>
      <c r="I113" s="382"/>
      <c r="J113" s="332"/>
      <c r="K113" s="382"/>
      <c r="L113" s="332" t="str">
        <f>'Güm 42'!B81</f>
        <v>Õun</v>
      </c>
    </row>
    <row r="114" spans="1:12">
      <c r="A114" s="383"/>
      <c r="B114" s="52"/>
      <c r="C114" s="387"/>
      <c r="D114" s="393"/>
      <c r="E114" s="30"/>
      <c r="F114" s="39"/>
      <c r="G114" s="383"/>
      <c r="H114" s="332"/>
      <c r="I114" s="383"/>
      <c r="J114" s="333"/>
      <c r="K114" s="383"/>
      <c r="L114" s="32"/>
    </row>
    <row r="115" spans="1:12">
      <c r="A115" s="519" t="s">
        <v>461</v>
      </c>
      <c r="B115" s="514" t="str">
        <f>'Güm 42'!B103</f>
        <v>Riisi-köögiviljaroog sealihaga</v>
      </c>
      <c r="C115" s="534" t="s">
        <v>468</v>
      </c>
      <c r="D115" s="516"/>
      <c r="E115" s="525" t="str">
        <f>'Güm 42'!B104</f>
        <v>Riisiroog muna ja köögiviljadega (M)</v>
      </c>
      <c r="F115" s="540" t="s">
        <v>476</v>
      </c>
      <c r="G115" s="513"/>
      <c r="H115" s="334" t="str">
        <f>'Güm 42'!B106</f>
        <v>Aedoad, aurutatud</v>
      </c>
      <c r="I115" s="519"/>
      <c r="J115" s="514" t="str">
        <f>'Güm 42'!B107</f>
        <v>Kapsa-paprikasalat</v>
      </c>
      <c r="K115" s="523"/>
      <c r="L115" s="332" t="str">
        <f>'Güm 42'!B112</f>
        <v>Porgand</v>
      </c>
    </row>
    <row r="116" spans="1:12">
      <c r="A116" s="384"/>
      <c r="B116" s="52"/>
      <c r="C116" s="398"/>
      <c r="D116" s="23"/>
      <c r="E116" s="24"/>
      <c r="F116" s="17"/>
      <c r="G116" s="382"/>
      <c r="H116" s="340"/>
      <c r="I116" s="384"/>
      <c r="J116" s="514" t="str">
        <f>'Güm 42'!B108</f>
        <v>Kõrvits, spinat, nuikapsas</v>
      </c>
      <c r="K116" s="388"/>
      <c r="L116" s="332" t="str">
        <f>'Güm 42'!B113</f>
        <v>Pirn</v>
      </c>
    </row>
    <row r="117" spans="1:12">
      <c r="A117" s="385"/>
      <c r="B117" s="63"/>
      <c r="C117" s="399"/>
      <c r="D117" s="29"/>
      <c r="E117" s="24"/>
      <c r="F117" s="39"/>
      <c r="G117" s="383"/>
      <c r="H117" s="340"/>
      <c r="I117" s="385"/>
      <c r="J117" s="333"/>
      <c r="K117" s="389"/>
      <c r="L117" s="32"/>
    </row>
    <row r="118" spans="1:12">
      <c r="A118" s="519" t="s">
        <v>464</v>
      </c>
      <c r="B118" s="52" t="str">
        <f>'Güm 42'!B135</f>
        <v>Pasta Bolognese vormiroog (G)</v>
      </c>
      <c r="C118" s="542" t="s">
        <v>462</v>
      </c>
      <c r="D118" s="545"/>
      <c r="E118" s="517" t="str">
        <f>'Güm 42'!B136</f>
        <v>Pasta kikerherne ja juustuga (G, L)</v>
      </c>
      <c r="F118" s="543" t="s">
        <v>471</v>
      </c>
      <c r="G118" s="513"/>
      <c r="H118" s="336" t="str">
        <f>'Güm 42'!B138</f>
        <v>Lillkapsas, aurutatud</v>
      </c>
      <c r="I118" s="513"/>
      <c r="J118" s="332" t="str">
        <f>'Güm 42'!B139</f>
        <v>Lehtsalatisegu</v>
      </c>
      <c r="K118" s="513"/>
      <c r="L118" s="332" t="str">
        <f>'Güm 42'!B144</f>
        <v>Valge redis</v>
      </c>
    </row>
    <row r="119" spans="1:12">
      <c r="A119" s="384"/>
      <c r="B119" s="52"/>
      <c r="C119" s="400"/>
      <c r="D119" s="402"/>
      <c r="E119" s="24"/>
      <c r="F119" s="40"/>
      <c r="G119" s="382"/>
      <c r="H119" s="336" t="str">
        <f>'Güm 42'!B139</f>
        <v>Lehtsalatisegu</v>
      </c>
      <c r="I119" s="382"/>
      <c r="J119" s="332" t="str">
        <f>'Güm 42'!B140</f>
        <v>Peet, kaalikas, kurk</v>
      </c>
      <c r="K119" s="382"/>
      <c r="L119" s="332" t="str">
        <f>'Güm 42'!B145</f>
        <v>Ploom</v>
      </c>
    </row>
    <row r="120" spans="1:12">
      <c r="A120" s="385"/>
      <c r="B120" s="63"/>
      <c r="C120" s="401"/>
      <c r="D120" s="403"/>
      <c r="E120" s="30"/>
      <c r="F120" s="41"/>
      <c r="G120" s="383"/>
      <c r="H120" s="336" t="str">
        <f>'Güm 42'!B140</f>
        <v>Peet, kaalikas, kurk</v>
      </c>
      <c r="I120" s="383"/>
      <c r="J120" s="342"/>
      <c r="K120" s="383"/>
      <c r="L120" s="342"/>
    </row>
    <row r="121" spans="1:12" ht="45">
      <c r="A121" s="330" t="str">
        <f>'Güm 44'!A8</f>
        <v>44. nädal</v>
      </c>
      <c r="B121" s="42" t="s">
        <v>447</v>
      </c>
      <c r="C121" s="331" t="s">
        <v>448</v>
      </c>
      <c r="D121" s="331" t="s">
        <v>449</v>
      </c>
      <c r="E121" s="330" t="s">
        <v>11</v>
      </c>
      <c r="F121" s="331" t="s">
        <v>450</v>
      </c>
      <c r="G121" s="330" t="str">
        <f>A121</f>
        <v>44. nädal</v>
      </c>
      <c r="H121" s="330" t="s">
        <v>451</v>
      </c>
      <c r="I121" s="330" t="str">
        <f>A121</f>
        <v>44. nädal</v>
      </c>
      <c r="J121" s="330" t="s">
        <v>452</v>
      </c>
      <c r="K121" s="330" t="s">
        <v>485</v>
      </c>
      <c r="L121" s="330" t="s">
        <v>454</v>
      </c>
    </row>
    <row r="122" spans="1:12">
      <c r="A122" s="513" t="s">
        <v>455</v>
      </c>
      <c r="B122" s="514" t="str">
        <f>'Güm 44'!B10</f>
        <v>Kana-karrikaste (L)</v>
      </c>
      <c r="C122" s="521" t="s">
        <v>435</v>
      </c>
      <c r="D122" s="516"/>
      <c r="E122" s="525" t="str">
        <f>'Güm 44'!B11</f>
        <v>Kikerherne-karrikaste (G, L)</v>
      </c>
      <c r="F122" s="540" t="s">
        <v>471</v>
      </c>
      <c r="G122" s="513"/>
      <c r="H122" s="334" t="str">
        <f>'Güm 44'!B12</f>
        <v>Riis, keedetud</v>
      </c>
      <c r="I122" s="513"/>
      <c r="J122" s="332" t="str">
        <f>'Güm 44'!B15</f>
        <v>Peedi-küüslaugusalat</v>
      </c>
      <c r="K122" s="513"/>
      <c r="L122" s="332" t="str">
        <f>'Güm 44'!B20</f>
        <v>Valge redis</v>
      </c>
    </row>
    <row r="123" spans="1:12">
      <c r="A123" s="382"/>
      <c r="B123" s="22"/>
      <c r="C123" s="386"/>
      <c r="D123" s="23"/>
      <c r="E123" s="24"/>
      <c r="F123" s="17"/>
      <c r="G123" s="382"/>
      <c r="H123" s="334" t="str">
        <f>'Güm 44'!B13</f>
        <v>Kuskuss, keedetud (G)</v>
      </c>
      <c r="I123" s="382"/>
      <c r="J123" s="332" t="str">
        <f>'Güm 44'!B16</f>
        <v>Hiina kapsas, roheline hernes, porrulauk</v>
      </c>
      <c r="K123" s="382"/>
      <c r="L123" s="332" t="str">
        <f>'Güm 44'!B21</f>
        <v>Pirn</v>
      </c>
    </row>
    <row r="124" spans="1:12">
      <c r="A124" s="382"/>
      <c r="B124" s="22"/>
      <c r="C124" s="387"/>
      <c r="D124" s="29"/>
      <c r="E124" s="30"/>
      <c r="F124" s="39"/>
      <c r="G124" s="383"/>
      <c r="H124" s="334" t="str">
        <f>'Güm 44'!B14</f>
        <v>Beebiporgandid, aurutatud</v>
      </c>
      <c r="I124" s="383"/>
      <c r="J124" s="333"/>
      <c r="K124" s="383"/>
      <c r="L124" s="32"/>
    </row>
    <row r="125" spans="1:12">
      <c r="A125" s="519" t="s">
        <v>457</v>
      </c>
      <c r="B125" s="517" t="str">
        <f>'Güm 44'!B43</f>
        <v>Kalakaste tilliga (G, L)</v>
      </c>
      <c r="C125" s="524" t="s">
        <v>470</v>
      </c>
      <c r="D125" s="516"/>
      <c r="E125" s="525" t="str">
        <f>'Güm 44'!B44</f>
        <v>Kreemjas köögiviljakaste sulatatud juustuga ja basiilikuga (L)</v>
      </c>
      <c r="F125" s="540" t="s">
        <v>456</v>
      </c>
      <c r="G125" s="513"/>
      <c r="H125" s="334" t="str">
        <f>'Güm 44'!B45</f>
        <v>Kartulipüree (L)</v>
      </c>
      <c r="I125" s="519"/>
      <c r="J125" s="514" t="str">
        <f>'Güm 44'!B52</f>
        <v>Rukkileiva- ja sepikutoodete valik (G)</v>
      </c>
      <c r="K125" s="523"/>
      <c r="L125" s="332" t="str">
        <f>'Güm 44'!B53</f>
        <v>Nuikapsas</v>
      </c>
    </row>
    <row r="126" spans="1:12">
      <c r="A126" s="384"/>
      <c r="B126" s="24"/>
      <c r="C126" s="394"/>
      <c r="D126" s="23"/>
      <c r="E126" s="24"/>
      <c r="F126" s="17"/>
      <c r="G126" s="382"/>
      <c r="H126" s="334" t="str">
        <f>'Güm 44'!B46</f>
        <v>Täisterapasta/pasta (G), keedetud</v>
      </c>
      <c r="I126" s="384"/>
      <c r="J126" s="514" t="str">
        <f>'Güm 44'!B53</f>
        <v>Nuikapsas</v>
      </c>
      <c r="K126" s="388"/>
      <c r="L126" s="332" t="str">
        <f>'Güm 44'!B54</f>
        <v>Õun</v>
      </c>
    </row>
    <row r="127" spans="1:12">
      <c r="A127" s="385"/>
      <c r="B127" s="30"/>
      <c r="C127" s="395"/>
      <c r="D127" s="29"/>
      <c r="E127" s="30"/>
      <c r="F127" s="39"/>
      <c r="G127" s="383"/>
      <c r="H127" s="334" t="str">
        <f>'Güm 44'!B49</f>
        <v>Porgand, kurk, mais</v>
      </c>
      <c r="I127" s="385"/>
      <c r="J127" s="514"/>
      <c r="K127" s="389"/>
      <c r="L127" s="32"/>
    </row>
    <row r="128" spans="1:12">
      <c r="A128" s="513" t="s">
        <v>459</v>
      </c>
      <c r="B128" s="22" t="str">
        <f>'Güm 44'!B76</f>
        <v>Kodune seljanka</v>
      </c>
      <c r="C128" s="537" t="s">
        <v>468</v>
      </c>
      <c r="D128" s="516"/>
      <c r="E128" s="525" t="str">
        <f>'Güm 44'!B77</f>
        <v xml:space="preserve">Seeneseljanka </v>
      </c>
      <c r="F128" s="540" t="s">
        <v>469</v>
      </c>
      <c r="G128" s="513"/>
      <c r="H128" s="334"/>
      <c r="I128" s="513"/>
      <c r="J128" s="63"/>
      <c r="K128" s="513"/>
      <c r="L128" s="332" t="str">
        <f>'Güm 44'!B81</f>
        <v>Nuikapsas</v>
      </c>
    </row>
    <row r="129" spans="1:12">
      <c r="A129" s="382"/>
      <c r="B129" s="52"/>
      <c r="C129" s="396"/>
      <c r="D129" s="23"/>
      <c r="E129" s="24"/>
      <c r="F129" s="17"/>
      <c r="G129" s="382"/>
      <c r="H129" s="335" t="str">
        <f>'Güm 44'!B79</f>
        <v>Ahjuõuna tükid pähkli-kaerahelbe krõbediku ja vanillikastmega (G, L, P, VS)</v>
      </c>
      <c r="I129" s="382"/>
      <c r="J129" s="63"/>
      <c r="K129" s="382"/>
      <c r="L129" s="332" t="str">
        <f>'Güm 44'!B82</f>
        <v>Pirn</v>
      </c>
    </row>
    <row r="130" spans="1:12">
      <c r="A130" s="383"/>
      <c r="B130" s="52"/>
      <c r="C130" s="397"/>
      <c r="D130" s="29"/>
      <c r="E130" s="30"/>
      <c r="F130" s="39"/>
      <c r="G130" s="383"/>
      <c r="H130" s="334"/>
      <c r="I130" s="383"/>
      <c r="J130" s="26"/>
      <c r="K130" s="383"/>
      <c r="L130" s="32"/>
    </row>
    <row r="131" spans="1:12">
      <c r="A131" s="519" t="s">
        <v>461</v>
      </c>
      <c r="B131" s="514" t="str">
        <f>'Güm 44'!B104</f>
        <v>Ühepajatoit kanalihaga</v>
      </c>
      <c r="C131" s="521" t="s">
        <v>465</v>
      </c>
      <c r="D131" s="516"/>
      <c r="E131" s="525" t="str">
        <f>'Güm 44'!B105</f>
        <v>Ühepajatoit roheliste hernestega</v>
      </c>
      <c r="F131" s="540" t="s">
        <v>486</v>
      </c>
      <c r="G131" s="513"/>
      <c r="H131" s="334" t="str">
        <f>'Güm 44'!B106</f>
        <v>Kartul, aurutatud</v>
      </c>
      <c r="I131" s="519"/>
      <c r="J131" s="514" t="str">
        <f>'Güm 44'!B109</f>
        <v>Suvikõrvitsa-kurgisalat</v>
      </c>
      <c r="K131" s="523"/>
      <c r="L131" s="332" t="str">
        <f>'Güm 44'!B115</f>
        <v>Valge redis</v>
      </c>
    </row>
    <row r="132" spans="1:12">
      <c r="A132" s="384"/>
      <c r="B132" s="52"/>
      <c r="C132" s="386"/>
      <c r="D132" s="23"/>
      <c r="E132" s="24"/>
      <c r="F132" s="17"/>
      <c r="G132" s="382"/>
      <c r="H132" s="334" t="str">
        <f>'Güm 44'!B107</f>
        <v>Odrakruup (G)</v>
      </c>
      <c r="I132" s="384"/>
      <c r="J132" s="514" t="str">
        <f>'Güm 44'!B110</f>
        <v>Jääsalat, nuikapsas, uba (keedetud)</v>
      </c>
      <c r="K132" s="388"/>
      <c r="L132" s="332" t="str">
        <f>'Güm 44'!B116</f>
        <v>Apelsin</v>
      </c>
    </row>
    <row r="133" spans="1:12">
      <c r="A133" s="385"/>
      <c r="B133" s="52"/>
      <c r="C133" s="387"/>
      <c r="D133" s="29"/>
      <c r="E133" s="24"/>
      <c r="F133" s="39"/>
      <c r="G133" s="383"/>
      <c r="H133" s="334" t="str">
        <f>'Güm 44'!B108</f>
        <v>Peet, röstitud</v>
      </c>
      <c r="I133" s="385"/>
      <c r="J133" s="36"/>
      <c r="K133" s="389"/>
    </row>
    <row r="134" spans="1:12">
      <c r="A134" s="519" t="s">
        <v>464</v>
      </c>
      <c r="B134" s="514" t="str">
        <f>'Güm 44'!B138</f>
        <v>Penne lasanje hakklihaga (G, L)</v>
      </c>
      <c r="C134" s="544" t="s">
        <v>443</v>
      </c>
      <c r="D134" s="522"/>
      <c r="E134" s="517" t="str">
        <f>'Güm 44'!B139</f>
        <v>Penne lasanje hakksojaga (G, L)</v>
      </c>
      <c r="F134" s="543"/>
      <c r="G134" s="513"/>
      <c r="H134" s="337"/>
      <c r="I134" s="513"/>
      <c r="J134" s="63"/>
      <c r="K134" s="513"/>
      <c r="L134" s="32"/>
    </row>
    <row r="135" spans="1:12">
      <c r="A135" s="384"/>
      <c r="B135" s="52"/>
      <c r="C135" s="390"/>
      <c r="D135" s="392"/>
      <c r="E135" s="24"/>
      <c r="F135" s="40" t="s">
        <v>487</v>
      </c>
      <c r="G135" s="382"/>
      <c r="H135" s="346"/>
      <c r="I135" s="382"/>
      <c r="J135" s="63"/>
      <c r="K135" s="382"/>
      <c r="L135" s="332"/>
    </row>
    <row r="136" spans="1:12">
      <c r="A136" s="385"/>
      <c r="B136" s="63"/>
      <c r="C136" s="391"/>
      <c r="D136" s="393"/>
      <c r="E136" s="30"/>
      <c r="F136" s="41"/>
      <c r="G136" s="383"/>
      <c r="H136" s="346"/>
      <c r="I136" s="383"/>
      <c r="J136" s="32"/>
      <c r="K136" s="383"/>
      <c r="L136" s="332"/>
    </row>
  </sheetData>
  <mergeCells count="221">
    <mergeCell ref="O18:O20"/>
    <mergeCell ref="A19:A21"/>
    <mergeCell ref="C19:C21"/>
    <mergeCell ref="G19:G21"/>
    <mergeCell ref="I19:I21"/>
    <mergeCell ref="A10:A12"/>
    <mergeCell ref="C10:C12"/>
    <mergeCell ref="G10:G12"/>
    <mergeCell ref="I10:I12"/>
    <mergeCell ref="K10:K12"/>
    <mergeCell ref="A13:A15"/>
    <mergeCell ref="C13:C15"/>
    <mergeCell ref="G13:G15"/>
    <mergeCell ref="I13:I15"/>
    <mergeCell ref="K13:K15"/>
    <mergeCell ref="K19:K21"/>
    <mergeCell ref="D13:D15"/>
    <mergeCell ref="A22:A24"/>
    <mergeCell ref="C22:C24"/>
    <mergeCell ref="G22:G24"/>
    <mergeCell ref="I22:I24"/>
    <mergeCell ref="K22:K24"/>
    <mergeCell ref="A16:A18"/>
    <mergeCell ref="C16:C18"/>
    <mergeCell ref="G16:G18"/>
    <mergeCell ref="I16:I18"/>
    <mergeCell ref="K16:K18"/>
    <mergeCell ref="D19:D21"/>
    <mergeCell ref="A26:A28"/>
    <mergeCell ref="C26:C28"/>
    <mergeCell ref="G26:G28"/>
    <mergeCell ref="I26:I28"/>
    <mergeCell ref="K26:K28"/>
    <mergeCell ref="A29:A31"/>
    <mergeCell ref="C29:C31"/>
    <mergeCell ref="G29:G31"/>
    <mergeCell ref="I29:I31"/>
    <mergeCell ref="K29:K31"/>
    <mergeCell ref="D26:D28"/>
    <mergeCell ref="A32:A34"/>
    <mergeCell ref="C32:C34"/>
    <mergeCell ref="G32:G34"/>
    <mergeCell ref="I32:I34"/>
    <mergeCell ref="K32:K34"/>
    <mergeCell ref="A35:A37"/>
    <mergeCell ref="C35:C37"/>
    <mergeCell ref="G35:G37"/>
    <mergeCell ref="I35:I37"/>
    <mergeCell ref="K35:K37"/>
    <mergeCell ref="D32:D34"/>
    <mergeCell ref="D35:D37"/>
    <mergeCell ref="A38:A40"/>
    <mergeCell ref="C38:C40"/>
    <mergeCell ref="G38:G40"/>
    <mergeCell ref="I38:I40"/>
    <mergeCell ref="K38:K40"/>
    <mergeCell ref="A42:A44"/>
    <mergeCell ref="C42:C44"/>
    <mergeCell ref="G42:G44"/>
    <mergeCell ref="I42:I44"/>
    <mergeCell ref="K42:K44"/>
    <mergeCell ref="D38:D40"/>
    <mergeCell ref="D42:D44"/>
    <mergeCell ref="A45:A47"/>
    <mergeCell ref="C45:C47"/>
    <mergeCell ref="G45:G47"/>
    <mergeCell ref="I45:I47"/>
    <mergeCell ref="K45:K47"/>
    <mergeCell ref="A48:A50"/>
    <mergeCell ref="C48:C50"/>
    <mergeCell ref="G48:G50"/>
    <mergeCell ref="I48:I50"/>
    <mergeCell ref="K48:K50"/>
    <mergeCell ref="D48:D50"/>
    <mergeCell ref="D45:D47"/>
    <mergeCell ref="A51:A53"/>
    <mergeCell ref="C51:C53"/>
    <mergeCell ref="G51:G53"/>
    <mergeCell ref="I51:I53"/>
    <mergeCell ref="K51:K53"/>
    <mergeCell ref="A54:A56"/>
    <mergeCell ref="C54:C56"/>
    <mergeCell ref="G54:G56"/>
    <mergeCell ref="I54:I56"/>
    <mergeCell ref="K54:K56"/>
    <mergeCell ref="D51:D53"/>
    <mergeCell ref="D54:D56"/>
    <mergeCell ref="A58:A60"/>
    <mergeCell ref="C58:C60"/>
    <mergeCell ref="G58:G60"/>
    <mergeCell ref="I58:I60"/>
    <mergeCell ref="K58:K60"/>
    <mergeCell ref="A61:A63"/>
    <mergeCell ref="C61:C63"/>
    <mergeCell ref="G61:G63"/>
    <mergeCell ref="I61:I63"/>
    <mergeCell ref="K61:K63"/>
    <mergeCell ref="A64:A66"/>
    <mergeCell ref="C64:C66"/>
    <mergeCell ref="G64:G66"/>
    <mergeCell ref="I64:I66"/>
    <mergeCell ref="K64:K66"/>
    <mergeCell ref="A67:A69"/>
    <mergeCell ref="C67:C69"/>
    <mergeCell ref="G67:G69"/>
    <mergeCell ref="I67:I69"/>
    <mergeCell ref="K67:K69"/>
    <mergeCell ref="A70:A72"/>
    <mergeCell ref="C70:C72"/>
    <mergeCell ref="G70:G72"/>
    <mergeCell ref="I70:I72"/>
    <mergeCell ref="K70:K72"/>
    <mergeCell ref="A74:A76"/>
    <mergeCell ref="C74:C76"/>
    <mergeCell ref="G74:G76"/>
    <mergeCell ref="I74:I76"/>
    <mergeCell ref="K74:K76"/>
    <mergeCell ref="D70:D72"/>
    <mergeCell ref="D74:D76"/>
    <mergeCell ref="A77:A79"/>
    <mergeCell ref="C77:C79"/>
    <mergeCell ref="G77:G79"/>
    <mergeCell ref="I77:I79"/>
    <mergeCell ref="K77:K79"/>
    <mergeCell ref="A80:A82"/>
    <mergeCell ref="C80:C82"/>
    <mergeCell ref="G80:G82"/>
    <mergeCell ref="I80:I82"/>
    <mergeCell ref="K80:K82"/>
    <mergeCell ref="K86:K88"/>
    <mergeCell ref="A90:A92"/>
    <mergeCell ref="C90:C92"/>
    <mergeCell ref="G90:G92"/>
    <mergeCell ref="I90:I92"/>
    <mergeCell ref="K90:K92"/>
    <mergeCell ref="A83:A85"/>
    <mergeCell ref="C83:C85"/>
    <mergeCell ref="G83:G85"/>
    <mergeCell ref="I83:I85"/>
    <mergeCell ref="K83:K85"/>
    <mergeCell ref="A86:A88"/>
    <mergeCell ref="C86:C88"/>
    <mergeCell ref="D86:D88"/>
    <mergeCell ref="G86:G88"/>
    <mergeCell ref="I86:I88"/>
    <mergeCell ref="A93:A95"/>
    <mergeCell ref="C93:C95"/>
    <mergeCell ref="G93:G95"/>
    <mergeCell ref="I93:I95"/>
    <mergeCell ref="K93:K95"/>
    <mergeCell ref="A96:A98"/>
    <mergeCell ref="C96:C98"/>
    <mergeCell ref="G96:G98"/>
    <mergeCell ref="I96:I98"/>
    <mergeCell ref="K96:K98"/>
    <mergeCell ref="D96:D98"/>
    <mergeCell ref="K102:K104"/>
    <mergeCell ref="A106:A108"/>
    <mergeCell ref="C106:C108"/>
    <mergeCell ref="G106:G108"/>
    <mergeCell ref="I106:I108"/>
    <mergeCell ref="K106:K108"/>
    <mergeCell ref="A99:A101"/>
    <mergeCell ref="C99:C101"/>
    <mergeCell ref="G99:G101"/>
    <mergeCell ref="I99:I101"/>
    <mergeCell ref="K99:K101"/>
    <mergeCell ref="A102:A104"/>
    <mergeCell ref="C102:C104"/>
    <mergeCell ref="D102:D104"/>
    <mergeCell ref="G102:G104"/>
    <mergeCell ref="I102:I104"/>
    <mergeCell ref="D106:D108"/>
    <mergeCell ref="A109:A111"/>
    <mergeCell ref="C109:C111"/>
    <mergeCell ref="G109:G111"/>
    <mergeCell ref="I109:I111"/>
    <mergeCell ref="K109:K111"/>
    <mergeCell ref="A112:A114"/>
    <mergeCell ref="C112:C114"/>
    <mergeCell ref="G112:G114"/>
    <mergeCell ref="I112:I114"/>
    <mergeCell ref="K112:K114"/>
    <mergeCell ref="D112:D114"/>
    <mergeCell ref="K118:K120"/>
    <mergeCell ref="A122:A124"/>
    <mergeCell ref="C122:C124"/>
    <mergeCell ref="G122:G124"/>
    <mergeCell ref="I122:I124"/>
    <mergeCell ref="K122:K124"/>
    <mergeCell ref="A115:A117"/>
    <mergeCell ref="C115:C117"/>
    <mergeCell ref="G115:G117"/>
    <mergeCell ref="I115:I117"/>
    <mergeCell ref="K115:K117"/>
    <mergeCell ref="A118:A120"/>
    <mergeCell ref="C118:C120"/>
    <mergeCell ref="D118:D120"/>
    <mergeCell ref="G118:G120"/>
    <mergeCell ref="I118:I120"/>
    <mergeCell ref="A125:A127"/>
    <mergeCell ref="C125:C127"/>
    <mergeCell ref="G125:G127"/>
    <mergeCell ref="I125:I127"/>
    <mergeCell ref="K125:K127"/>
    <mergeCell ref="A128:A130"/>
    <mergeCell ref="C128:C130"/>
    <mergeCell ref="G128:G130"/>
    <mergeCell ref="I128:I130"/>
    <mergeCell ref="K128:K130"/>
    <mergeCell ref="K134:K136"/>
    <mergeCell ref="A131:A133"/>
    <mergeCell ref="C131:C133"/>
    <mergeCell ref="G131:G133"/>
    <mergeCell ref="I131:I133"/>
    <mergeCell ref="K131:K133"/>
    <mergeCell ref="A134:A136"/>
    <mergeCell ref="C134:C136"/>
    <mergeCell ref="D134:D136"/>
    <mergeCell ref="G134:G136"/>
    <mergeCell ref="I134:I136"/>
  </mergeCells>
  <conditionalFormatting sqref="B1">
    <cfRule type="expression" priority="141">
      <formula>B1="siga"+$B$5</formula>
    </cfRule>
  </conditionalFormatting>
  <conditionalFormatting sqref="B1:B2 B4:B8">
    <cfRule type="expression" dxfId="60" priority="140">
      <formula>B1="siga"</formula>
    </cfRule>
    <cfRule type="expression" priority="142">
      <formula>B1="siga"</formula>
    </cfRule>
  </conditionalFormatting>
  <conditionalFormatting sqref="B2">
    <cfRule type="expression" dxfId="59" priority="139">
      <formula>B2="veis"</formula>
    </cfRule>
  </conditionalFormatting>
  <conditionalFormatting sqref="B4">
    <cfRule type="expression" dxfId="58" priority="138">
      <formula>B4="kalkun"</formula>
    </cfRule>
  </conditionalFormatting>
  <conditionalFormatting sqref="B5">
    <cfRule type="expression" dxfId="57" priority="137">
      <formula>B5="kala"</formula>
    </cfRule>
  </conditionalFormatting>
  <conditionalFormatting sqref="B6">
    <cfRule type="expression" dxfId="56" priority="136">
      <formula>B6="lammas"</formula>
    </cfRule>
  </conditionalFormatting>
  <conditionalFormatting sqref="B7:B8">
    <cfRule type="expression" dxfId="55" priority="135">
      <formula>B7="segaliha"</formula>
    </cfRule>
    <cfRule type="expression" dxfId="54" priority="134">
      <formula>B7="segaliha"</formula>
    </cfRule>
  </conditionalFormatting>
  <conditionalFormatting sqref="C16">
    <cfRule type="expression" priority="123">
      <formula>C16="siga"</formula>
    </cfRule>
    <cfRule type="expression" dxfId="53" priority="122">
      <formula>C16="siga"</formula>
    </cfRule>
    <cfRule type="expression" dxfId="52" priority="121">
      <formula>C16="kala"</formula>
    </cfRule>
  </conditionalFormatting>
  <conditionalFormatting sqref="C26">
    <cfRule type="expression" priority="65">
      <formula>C26="siga"+$B$5</formula>
    </cfRule>
  </conditionalFormatting>
  <conditionalFormatting sqref="C29">
    <cfRule type="expression" dxfId="51" priority="1">
      <formula>C29="kala"</formula>
    </cfRule>
    <cfRule type="expression" dxfId="50" priority="2">
      <formula>C29="siga"</formula>
    </cfRule>
    <cfRule type="expression" priority="3">
      <formula>C29="siga"</formula>
    </cfRule>
  </conditionalFormatting>
  <conditionalFormatting sqref="C38">
    <cfRule type="expression" priority="57">
      <formula>C38="siga"</formula>
    </cfRule>
    <cfRule type="expression" dxfId="49" priority="55">
      <formula>C38="siga"</formula>
    </cfRule>
    <cfRule type="expression" priority="56">
      <formula>C38="siga"+$B$5</formula>
    </cfRule>
  </conditionalFormatting>
  <conditionalFormatting sqref="C45">
    <cfRule type="expression" priority="86">
      <formula>C45="siga"+$B$5</formula>
    </cfRule>
  </conditionalFormatting>
  <conditionalFormatting sqref="C48">
    <cfRule type="expression" dxfId="48" priority="71">
      <formula>C48="siga"</formula>
    </cfRule>
    <cfRule type="expression" priority="72">
      <formula>C48="siga"</formula>
    </cfRule>
    <cfRule type="expression" dxfId="47" priority="70">
      <formula>C48="kalkun"</formula>
    </cfRule>
  </conditionalFormatting>
  <conditionalFormatting sqref="C51">
    <cfRule type="expression" priority="120">
      <formula>C51="siga"</formula>
    </cfRule>
    <cfRule type="expression" dxfId="46" priority="119">
      <formula>C51="siga"</formula>
    </cfRule>
    <cfRule type="expression" dxfId="45" priority="118">
      <formula>C51="kala"</formula>
    </cfRule>
  </conditionalFormatting>
  <conditionalFormatting sqref="C54">
    <cfRule type="expression" dxfId="44" priority="98">
      <formula>C54="siga"</formula>
    </cfRule>
    <cfRule type="expression" dxfId="43" priority="97">
      <formula>C54="veis"</formula>
    </cfRule>
    <cfRule type="expression" priority="99">
      <formula>C54="siga"</formula>
    </cfRule>
  </conditionalFormatting>
  <conditionalFormatting sqref="C58">
    <cfRule type="expression" dxfId="42" priority="116">
      <formula>C58="siga"</formula>
    </cfRule>
    <cfRule type="expression" dxfId="41" priority="115">
      <formula>C58="kala"</formula>
    </cfRule>
    <cfRule type="expression" priority="117">
      <formula>C58="siga"</formula>
    </cfRule>
  </conditionalFormatting>
  <conditionalFormatting sqref="C67">
    <cfRule type="expression" priority="84">
      <formula>C67="siga"</formula>
    </cfRule>
    <cfRule type="expression" priority="83">
      <formula>C67="siga"+$B$5</formula>
    </cfRule>
    <cfRule type="expression" dxfId="40" priority="82">
      <formula>C67="siga"</formula>
    </cfRule>
  </conditionalFormatting>
  <conditionalFormatting sqref="C80">
    <cfRule type="expression" dxfId="39" priority="4">
      <formula>C80="siga"</formula>
    </cfRule>
    <cfRule type="expression" priority="6">
      <formula>C80="siga"</formula>
    </cfRule>
    <cfRule type="expression" priority="5">
      <formula>C80="siga"+$B$5</formula>
    </cfRule>
  </conditionalFormatting>
  <conditionalFormatting sqref="C86">
    <cfRule type="expression" dxfId="38" priority="7">
      <formula>C86="kala"</formula>
    </cfRule>
    <cfRule type="expression" priority="9">
      <formula>C86="siga"</formula>
    </cfRule>
    <cfRule type="expression" dxfId="37" priority="8">
      <formula>C86="siga"</formula>
    </cfRule>
  </conditionalFormatting>
  <conditionalFormatting sqref="C90">
    <cfRule type="expression" priority="80">
      <formula>C90="siga"+$B$5</formula>
    </cfRule>
    <cfRule type="expression" dxfId="36" priority="79">
      <formula>C90="siga"</formula>
    </cfRule>
    <cfRule type="expression" priority="81">
      <formula>C90="siga"</formula>
    </cfRule>
  </conditionalFormatting>
  <conditionalFormatting sqref="C99">
    <cfRule type="expression" dxfId="35" priority="109">
      <formula>C99="kala"</formula>
    </cfRule>
    <cfRule type="expression" dxfId="34" priority="110">
      <formula>C99="siga"</formula>
    </cfRule>
    <cfRule type="expression" priority="111">
      <formula>C99="siga"</formula>
    </cfRule>
  </conditionalFormatting>
  <conditionalFormatting sqref="C102">
    <cfRule type="expression" dxfId="33" priority="68">
      <formula>C102="siga"</formula>
    </cfRule>
    <cfRule type="expression" dxfId="32" priority="67">
      <formula>C102="kalkun"</formula>
    </cfRule>
  </conditionalFormatting>
  <conditionalFormatting sqref="C109">
    <cfRule type="expression" priority="93">
      <formula>C109="siga"</formula>
    </cfRule>
    <cfRule type="expression" dxfId="31" priority="92">
      <formula>C109="siga"</formula>
    </cfRule>
    <cfRule type="expression" dxfId="30" priority="91">
      <formula>C109="veis"</formula>
    </cfRule>
  </conditionalFormatting>
  <conditionalFormatting sqref="C115">
    <cfRule type="expression" priority="50">
      <formula>C115="siga"+$B$5</formula>
    </cfRule>
    <cfRule type="expression" priority="51">
      <formula>C115="siga"</formula>
    </cfRule>
    <cfRule type="expression" dxfId="29" priority="49">
      <formula>C115="siga"</formula>
    </cfRule>
  </conditionalFormatting>
  <conditionalFormatting sqref="C118">
    <cfRule type="expression" dxfId="28" priority="107">
      <formula>C118="siga"</formula>
    </cfRule>
    <cfRule type="expression" dxfId="27" priority="106">
      <formula>C118="kala"</formula>
    </cfRule>
    <cfRule type="expression" priority="108">
      <formula>C118="siga"</formula>
    </cfRule>
  </conditionalFormatting>
  <conditionalFormatting sqref="C125">
    <cfRule type="expression" dxfId="26" priority="103">
      <formula>C125="kala"</formula>
    </cfRule>
    <cfRule type="expression" dxfId="25" priority="104">
      <formula>C125="siga"</formula>
    </cfRule>
    <cfRule type="expression" priority="105">
      <formula>C125="siga"</formula>
    </cfRule>
  </conditionalFormatting>
  <conditionalFormatting sqref="C131">
    <cfRule type="expression" dxfId="24" priority="46">
      <formula>C131="siga"</formula>
    </cfRule>
    <cfRule type="expression" priority="47">
      <formula>C131="siga"+$B$5</formula>
    </cfRule>
    <cfRule type="expression" priority="48">
      <formula>C131="siga"</formula>
    </cfRule>
  </conditionalFormatting>
  <conditionalFormatting sqref="C19:D19">
    <cfRule type="expression" priority="27">
      <formula>C19="siga"</formula>
    </cfRule>
    <cfRule type="expression" dxfId="23" priority="26">
      <formula>C19="siga"</formula>
    </cfRule>
    <cfRule type="expression" dxfId="22" priority="25">
      <formula>C19="veis"</formula>
    </cfRule>
  </conditionalFormatting>
  <conditionalFormatting sqref="C26:D26">
    <cfRule type="expression" dxfId="21" priority="44">
      <formula>C26="siga"</formula>
    </cfRule>
    <cfRule type="expression" priority="45">
      <formula>C26="siga"</formula>
    </cfRule>
  </conditionalFormatting>
  <conditionalFormatting sqref="C32:D32">
    <cfRule type="expression" priority="42">
      <formula>C32="siga"</formula>
    </cfRule>
    <cfRule type="expression" dxfId="20" priority="41">
      <formula>C32="siga"</formula>
    </cfRule>
    <cfRule type="expression" dxfId="19" priority="40">
      <formula>C32="veis"</formula>
    </cfRule>
  </conditionalFormatting>
  <conditionalFormatting sqref="C45:D45">
    <cfRule type="expression" priority="39">
      <formula>C45="siga"</formula>
    </cfRule>
    <cfRule type="expression" dxfId="18" priority="38">
      <formula>C45="siga"</formula>
    </cfRule>
  </conditionalFormatting>
  <conditionalFormatting sqref="C74:D74">
    <cfRule type="expression" dxfId="17" priority="31">
      <formula>C74="veis"</formula>
    </cfRule>
    <cfRule type="expression" dxfId="16" priority="32">
      <formula>C74="siga"</formula>
    </cfRule>
    <cfRule type="expression" priority="33">
      <formula>C74="siga"</formula>
    </cfRule>
  </conditionalFormatting>
  <conditionalFormatting sqref="C102:D102">
    <cfRule type="expression" priority="12">
      <formula>C102="siga"</formula>
    </cfRule>
  </conditionalFormatting>
  <conditionalFormatting sqref="D13">
    <cfRule type="expression" dxfId="15" priority="28">
      <formula>D13="veis"</formula>
    </cfRule>
    <cfRule type="expression" dxfId="14" priority="29">
      <formula>D13="siga"</formula>
    </cfRule>
    <cfRule type="expression" priority="30">
      <formula>D13="siga"</formula>
    </cfRule>
  </conditionalFormatting>
  <conditionalFormatting sqref="D26">
    <cfRule type="expression" dxfId="13" priority="43">
      <formula>D26="veis"</formula>
    </cfRule>
  </conditionalFormatting>
  <conditionalFormatting sqref="D45">
    <cfRule type="expression" dxfId="12" priority="37">
      <formula>D45="veis"</formula>
    </cfRule>
  </conditionalFormatting>
  <conditionalFormatting sqref="D70">
    <cfRule type="expression" priority="36">
      <formula>D70="siga"</formula>
    </cfRule>
    <cfRule type="expression" dxfId="11" priority="35">
      <formula>D70="siga"</formula>
    </cfRule>
    <cfRule type="expression" dxfId="10" priority="34">
      <formula>D70="veis"</formula>
    </cfRule>
  </conditionalFormatting>
  <conditionalFormatting sqref="D96">
    <cfRule type="expression" priority="24">
      <formula>D96="siga"</formula>
    </cfRule>
    <cfRule type="expression" dxfId="9" priority="23">
      <formula>D96="siga"</formula>
    </cfRule>
    <cfRule type="expression" dxfId="8" priority="22">
      <formula>D96="veis"</formula>
    </cfRule>
  </conditionalFormatting>
  <conditionalFormatting sqref="D102">
    <cfRule type="expression" dxfId="7" priority="11">
      <formula>D102="siga"</formula>
    </cfRule>
    <cfRule type="expression" dxfId="6" priority="10">
      <formula>D102="veis"</formula>
    </cfRule>
  </conditionalFormatting>
  <conditionalFormatting sqref="D106">
    <cfRule type="expression" priority="21">
      <formula>D106="siga"</formula>
    </cfRule>
    <cfRule type="expression" dxfId="5" priority="20">
      <formula>D106="siga"</formula>
    </cfRule>
    <cfRule type="expression" dxfId="4" priority="19">
      <formula>D106="veis"</formula>
    </cfRule>
  </conditionalFormatting>
  <conditionalFormatting sqref="D112">
    <cfRule type="expression" priority="18">
      <formula>D112="siga"</formula>
    </cfRule>
    <cfRule type="expression" dxfId="3" priority="17">
      <formula>D112="siga"</formula>
    </cfRule>
    <cfRule type="expression" dxfId="2" priority="16">
      <formula>D112="veis"</formula>
    </cfRule>
  </conditionalFormatting>
  <conditionalFormatting sqref="D134">
    <cfRule type="expression" dxfId="1" priority="13">
      <formula>D134="veis"</formula>
    </cfRule>
    <cfRule type="expression" priority="15">
      <formula>D134="siga"</formula>
    </cfRule>
    <cfRule type="expression" dxfId="0" priority="14">
      <formula>D134="siga"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D53FE1A235E94DBA75173A88BA5E46" ma:contentTypeVersion="5" ma:contentTypeDescription="Create a new document." ma:contentTypeScope="" ma:versionID="b9f17d00cf6041034fcb0e051c8a5de5">
  <xsd:schema xmlns:xsd="http://www.w3.org/2001/XMLSchema" xmlns:xs="http://www.w3.org/2001/XMLSchema" xmlns:p="http://schemas.microsoft.com/office/2006/metadata/properties" xmlns:ns3="d2d7157d-88dd-4b39-bd8b-426562e3b9f0" targetNamespace="http://schemas.microsoft.com/office/2006/metadata/properties" ma:root="true" ma:fieldsID="c6ee5b6ba9b34cac0920fda88746b20b" ns3:_="">
    <xsd:import namespace="d2d7157d-88dd-4b39-bd8b-426562e3b9f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7157d-88dd-4b39-bd8b-426562e3b9f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2d7157d-88dd-4b39-bd8b-426562e3b9f0" xsi:nil="true"/>
  </documentManagement>
</p:properties>
</file>

<file path=customXml/itemProps1.xml><?xml version="1.0" encoding="utf-8"?>
<ds:datastoreItem xmlns:ds="http://schemas.openxmlformats.org/officeDocument/2006/customXml" ds:itemID="{59C843B4-91E8-45C2-8361-914EEA08BB8A}"/>
</file>

<file path=customXml/itemProps2.xml><?xml version="1.0" encoding="utf-8"?>
<ds:datastoreItem xmlns:ds="http://schemas.openxmlformats.org/officeDocument/2006/customXml" ds:itemID="{920FDE67-1795-416C-952A-D2DF63F099AB}"/>
</file>

<file path=customXml/itemProps3.xml><?xml version="1.0" encoding="utf-8"?>
<ds:datastoreItem xmlns:ds="http://schemas.openxmlformats.org/officeDocument/2006/customXml" ds:itemID="{D297D153-7B13-45F7-A10F-852925D36D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Kerli Jalas</dc:creator>
  <cp:keywords/>
  <dc:description/>
  <cp:lastModifiedBy/>
  <cp:revision/>
  <dcterms:created xsi:type="dcterms:W3CDTF">2025-06-09T08:54:09Z</dcterms:created>
  <dcterms:modified xsi:type="dcterms:W3CDTF">2026-08-04T05:08:24Z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0x01010089D53FE1A235E94DBA75173A88BA5E46</vt:lpwstr>
  </property>
</Properties>
</file>